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használó\Desktop\jt\inf\excel\"/>
    </mc:Choice>
  </mc:AlternateContent>
  <xr:revisionPtr revIDLastSave="0" documentId="13_ncr:1_{FE6775FB-5AA8-4CDD-BCCC-5F27C8F5A6AA}" xr6:coauthVersionLast="45" xr6:coauthVersionMax="45" xr10:uidLastSave="{00000000-0000-0000-0000-000000000000}"/>
  <bookViews>
    <workbookView xWindow="-120" yWindow="-120" windowWidth="20730" windowHeight="11160" xr2:uid="{9A3E72B8-978F-44E2-AEAE-D7A72E8A5ADB}"/>
  </bookViews>
  <sheets>
    <sheet name="nyers" sheetId="3" r:id="rId1"/>
    <sheet name="minta" sheetId="4" r:id="rId2"/>
    <sheet name="megoldás" sheetId="1" r:id="rId3"/>
    <sheet name="Munka2" sheetId="2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1" i="3" l="1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J11" i="1"/>
  <c r="B20" i="1"/>
  <c r="E20" i="1" s="1"/>
  <c r="B16" i="1"/>
  <c r="M16" i="1" s="1"/>
  <c r="B15" i="1"/>
  <c r="M15" i="1" s="1"/>
  <c r="B14" i="1"/>
  <c r="E14" i="1" s="1"/>
  <c r="B12" i="1"/>
  <c r="E12" i="1" s="1"/>
  <c r="B11" i="1"/>
  <c r="M11" i="1" s="1"/>
  <c r="B8" i="1"/>
  <c r="M8" i="1" s="1"/>
  <c r="B7" i="1"/>
  <c r="M7" i="1" s="1"/>
  <c r="B6" i="1"/>
  <c r="L6" i="1" s="1"/>
  <c r="J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" i="1"/>
  <c r="F3" i="2"/>
  <c r="F5" i="2"/>
  <c r="B3" i="1"/>
  <c r="E3" i="1" s="1"/>
  <c r="B4" i="1"/>
  <c r="E4" i="1" s="1"/>
  <c r="B5" i="1"/>
  <c r="E5" i="1" s="1"/>
  <c r="B9" i="1"/>
  <c r="E9" i="1" s="1"/>
  <c r="B10" i="1"/>
  <c r="E10" i="1" s="1"/>
  <c r="B13" i="1"/>
  <c r="E13" i="1" s="1"/>
  <c r="B17" i="1"/>
  <c r="E17" i="1" s="1"/>
  <c r="B18" i="1"/>
  <c r="E18" i="1" s="1"/>
  <c r="B19" i="1"/>
  <c r="E19" i="1" s="1"/>
  <c r="B21" i="1"/>
  <c r="E21" i="1" s="1"/>
  <c r="B2" i="1"/>
  <c r="E2" i="1" s="1"/>
  <c r="E7" i="1" l="1"/>
  <c r="E11" i="1"/>
  <c r="N6" i="1"/>
  <c r="N18" i="1"/>
  <c r="N14" i="1"/>
  <c r="N10" i="1"/>
  <c r="N21" i="1"/>
  <c r="N17" i="1"/>
  <c r="N13" i="1"/>
  <c r="N9" i="1"/>
  <c r="N5" i="1"/>
  <c r="N20" i="1"/>
  <c r="N16" i="1"/>
  <c r="N12" i="1"/>
  <c r="N8" i="1"/>
  <c r="N4" i="1"/>
  <c r="N19" i="1"/>
  <c r="N15" i="1"/>
  <c r="N11" i="1"/>
  <c r="N7" i="1"/>
  <c r="N3" i="1"/>
  <c r="E16" i="1"/>
  <c r="N2" i="1"/>
  <c r="E8" i="1"/>
  <c r="E15" i="1"/>
  <c r="M14" i="1"/>
  <c r="M10" i="1"/>
  <c r="M18" i="1"/>
  <c r="M21" i="1"/>
  <c r="M17" i="1"/>
  <c r="M13" i="1"/>
  <c r="M9" i="1"/>
  <c r="M5" i="1"/>
  <c r="M6" i="1"/>
  <c r="M20" i="1"/>
  <c r="M12" i="1"/>
  <c r="M4" i="1"/>
  <c r="M19" i="1"/>
  <c r="M3" i="1"/>
  <c r="M2" i="1"/>
  <c r="E6" i="1"/>
  <c r="L14" i="1"/>
  <c r="L10" i="1"/>
  <c r="L18" i="1"/>
  <c r="L21" i="1"/>
  <c r="L17" i="1"/>
  <c r="L13" i="1"/>
  <c r="L9" i="1"/>
  <c r="L5" i="1"/>
  <c r="L20" i="1"/>
  <c r="L16" i="1"/>
  <c r="L12" i="1"/>
  <c r="L8" i="1"/>
  <c r="L4" i="1"/>
  <c r="L19" i="1"/>
  <c r="L15" i="1"/>
  <c r="L11" i="1"/>
  <c r="L7" i="1"/>
  <c r="L3" i="1"/>
  <c r="L2" i="1"/>
  <c r="G18" i="1"/>
  <c r="H18" i="1" s="1"/>
  <c r="G14" i="1"/>
  <c r="H14" i="1" s="1"/>
  <c r="G10" i="1"/>
  <c r="H10" i="1" s="1"/>
  <c r="G6" i="1"/>
  <c r="H6" i="1" s="1"/>
  <c r="G21" i="1"/>
  <c r="H21" i="1" s="1"/>
  <c r="G17" i="1"/>
  <c r="H17" i="1" s="1"/>
  <c r="G13" i="1"/>
  <c r="H13" i="1" s="1"/>
  <c r="G9" i="1"/>
  <c r="H9" i="1" s="1"/>
  <c r="G5" i="1"/>
  <c r="H5" i="1" s="1"/>
  <c r="G20" i="1"/>
  <c r="H20" i="1" s="1"/>
  <c r="G16" i="1"/>
  <c r="H16" i="1" s="1"/>
  <c r="G12" i="1"/>
  <c r="H12" i="1" s="1"/>
  <c r="G8" i="1"/>
  <c r="H8" i="1" s="1"/>
  <c r="G4" i="1"/>
  <c r="H4" i="1" s="1"/>
  <c r="G19" i="1"/>
  <c r="H19" i="1" s="1"/>
  <c r="G15" i="1"/>
  <c r="H15" i="1" s="1"/>
  <c r="G11" i="1"/>
  <c r="H11" i="1" s="1"/>
  <c r="G7" i="1"/>
  <c r="H7" i="1" s="1"/>
  <c r="G3" i="1"/>
  <c r="H3" i="1" s="1"/>
  <c r="G2" i="1"/>
  <c r="J20" i="1" l="1"/>
  <c r="H2" i="1"/>
  <c r="J17" i="1" s="1"/>
  <c r="J14" i="1"/>
  <c r="J8" i="1"/>
  <c r="J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B1" authorId="0" shapeId="0" xr:uid="{47D232CC-8358-432E-BED1-96A1580ED175}">
      <text>
        <r>
          <rPr>
            <b/>
            <sz val="9"/>
            <color indexed="81"/>
            <rFont val="Tahoma"/>
            <family val="2"/>
            <charset val="238"/>
          </rPr>
          <t>1. karakter: N - nő, F - férfi
2. karakter: K - kinevezett, Ó - óraadó, S - szerződéses
3. karekter: E - egyetem, F - főiskola</t>
        </r>
      </text>
    </comment>
    <comment ref="F1" authorId="0" shapeId="0" xr:uid="{DCB2D4FA-8434-4616-A695-C37CCF62E81D}">
      <text>
        <r>
          <rPr>
            <sz val="9"/>
            <color indexed="81"/>
            <rFont val="Tahoma"/>
            <family val="2"/>
            <charset val="238"/>
          </rPr>
          <t xml:space="preserve">Válaszd az </t>
        </r>
        <r>
          <rPr>
            <b/>
            <sz val="9"/>
            <color indexed="81"/>
            <rFont val="Tahoma"/>
            <family val="2"/>
            <charset val="238"/>
          </rPr>
          <t>Adatok</t>
        </r>
        <r>
          <rPr>
            <sz val="9"/>
            <color indexed="81"/>
            <rFont val="Tahoma"/>
            <family val="2"/>
            <charset val="238"/>
          </rPr>
          <t xml:space="preserve"> menü </t>
        </r>
        <r>
          <rPr>
            <b/>
            <sz val="9"/>
            <color indexed="81"/>
            <rFont val="Tahoma"/>
            <family val="2"/>
            <charset val="238"/>
          </rPr>
          <t>Szövegből oszlopok</t>
        </r>
        <r>
          <rPr>
            <sz val="9"/>
            <color indexed="81"/>
            <rFont val="Tahoma"/>
            <family val="2"/>
            <charset val="238"/>
          </rPr>
          <t xml:space="preserve"> parancsát! Ekkor pl. az </t>
        </r>
        <r>
          <rPr>
            <b/>
            <sz val="9"/>
            <color indexed="81"/>
            <rFont val="Tahoma"/>
            <family val="2"/>
            <charset val="238"/>
          </rPr>
          <t>O</t>
        </r>
        <r>
          <rPr>
            <sz val="9"/>
            <color indexed="81"/>
            <rFont val="Tahoma"/>
            <family val="2"/>
            <charset val="238"/>
          </rPr>
          <t xml:space="preserve"> oszloptól kezdődően ki lehet egymás mellé íratni a szakokat.
Ezek után már egy </t>
        </r>
        <r>
          <rPr>
            <b/>
            <sz val="9"/>
            <color indexed="81"/>
            <rFont val="Tahoma"/>
            <family val="2"/>
            <charset val="238"/>
          </rPr>
          <t>DARAB2</t>
        </r>
        <r>
          <rPr>
            <sz val="9"/>
            <color indexed="81"/>
            <rFont val="Tahoma"/>
            <family val="2"/>
            <charset val="238"/>
          </rPr>
          <t xml:space="preserve"> függvénnyel megoldható a probléma.</t>
        </r>
      </text>
    </comment>
    <comment ref="H1" authorId="0" shapeId="0" xr:uid="{5676304D-7267-4EA9-A342-3744D80E6264}">
      <text>
        <r>
          <rPr>
            <b/>
            <sz val="9"/>
            <color indexed="81"/>
            <rFont val="Tahoma"/>
            <family val="2"/>
            <charset val="238"/>
          </rPr>
          <t>Aki 5 évnél kevesebb ideje tanít, pályakezdőnek tekintendő.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B1" authorId="0" shapeId="0" xr:uid="{889F7E10-8170-454F-A64D-A8178F79FAEF}">
      <text>
        <r>
          <rPr>
            <b/>
            <sz val="9"/>
            <color indexed="81"/>
            <rFont val="Tahoma"/>
            <family val="2"/>
            <charset val="238"/>
          </rPr>
          <t>1. karakter: N - nő, F - férfi
2. karakter: K - kinevezett, Ó - óraadó, S - szerződéses
3. karekter: E - egyetem, F - főiskola</t>
        </r>
      </text>
    </comment>
    <comment ref="F1" authorId="0" shapeId="0" xr:uid="{1266F6AA-CB5E-4D2C-82A1-D09D76C48E80}">
      <text>
        <r>
          <rPr>
            <sz val="9"/>
            <color indexed="81"/>
            <rFont val="Tahoma"/>
            <family val="2"/>
            <charset val="238"/>
          </rPr>
          <t xml:space="preserve">Válaszd az </t>
        </r>
        <r>
          <rPr>
            <b/>
            <sz val="9"/>
            <color indexed="81"/>
            <rFont val="Tahoma"/>
            <family val="2"/>
            <charset val="238"/>
          </rPr>
          <t>Adatok</t>
        </r>
        <r>
          <rPr>
            <sz val="9"/>
            <color indexed="81"/>
            <rFont val="Tahoma"/>
            <family val="2"/>
            <charset val="238"/>
          </rPr>
          <t xml:space="preserve"> menü </t>
        </r>
        <r>
          <rPr>
            <b/>
            <sz val="9"/>
            <color indexed="81"/>
            <rFont val="Tahoma"/>
            <family val="2"/>
            <charset val="238"/>
          </rPr>
          <t>Szövegből oszlopok</t>
        </r>
        <r>
          <rPr>
            <sz val="9"/>
            <color indexed="81"/>
            <rFont val="Tahoma"/>
            <family val="2"/>
            <charset val="238"/>
          </rPr>
          <t xml:space="preserve"> parancsát! Ekkor pl. az </t>
        </r>
        <r>
          <rPr>
            <b/>
            <sz val="9"/>
            <color indexed="81"/>
            <rFont val="Tahoma"/>
            <family val="2"/>
            <charset val="238"/>
          </rPr>
          <t>O</t>
        </r>
        <r>
          <rPr>
            <sz val="9"/>
            <color indexed="81"/>
            <rFont val="Tahoma"/>
            <family val="2"/>
            <charset val="238"/>
          </rPr>
          <t xml:space="preserve"> oszloptól kezdődően ki lehet egymás mellé íratni a szakokat.
Ezek után már egy </t>
        </r>
        <r>
          <rPr>
            <b/>
            <sz val="9"/>
            <color indexed="81"/>
            <rFont val="Tahoma"/>
            <family val="2"/>
            <charset val="238"/>
          </rPr>
          <t>DARAB2</t>
        </r>
        <r>
          <rPr>
            <sz val="9"/>
            <color indexed="81"/>
            <rFont val="Tahoma"/>
            <family val="2"/>
            <charset val="238"/>
          </rPr>
          <t xml:space="preserve"> függvénnyel megoldható a probléma.</t>
        </r>
      </text>
    </comment>
    <comment ref="H1" authorId="0" shapeId="0" xr:uid="{9E806C8E-A6B5-460E-B0B6-60DEA523ABCE}">
      <text>
        <r>
          <rPr>
            <b/>
            <sz val="9"/>
            <color indexed="81"/>
            <rFont val="Tahoma"/>
            <family val="2"/>
            <charset val="238"/>
          </rPr>
          <t>Aki 5 évnél kevesebb ideje tanít, pályakezdőnek tekintendő.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Felhasználó</author>
  </authors>
  <commentList>
    <comment ref="B2" authorId="0" shapeId="0" xr:uid="{BEE02D22-1726-425A-8E17-873CD9170652}">
      <text>
        <r>
          <rPr>
            <b/>
            <sz val="9"/>
            <color indexed="81"/>
            <rFont val="Tahoma"/>
            <charset val="1"/>
          </rPr>
          <t>kinevezett</t>
        </r>
      </text>
    </comment>
    <comment ref="B3" authorId="0" shapeId="0" xr:uid="{7784BEBF-20B2-4CBD-A790-8F6596484512}">
      <text>
        <r>
          <rPr>
            <b/>
            <sz val="9"/>
            <color indexed="81"/>
            <rFont val="Tahoma"/>
            <charset val="1"/>
          </rPr>
          <t>óraadó</t>
        </r>
      </text>
    </comment>
    <comment ref="B4" authorId="0" shapeId="0" xr:uid="{8A4FD402-0A4A-4500-95AC-884EF3695E76}">
      <text>
        <r>
          <rPr>
            <b/>
            <sz val="9"/>
            <color indexed="81"/>
            <rFont val="Tahoma"/>
            <charset val="1"/>
          </rPr>
          <t>szerződéssel</t>
        </r>
      </text>
    </comment>
  </commentList>
</comments>
</file>

<file path=xl/sharedStrings.xml><?xml version="1.0" encoding="utf-8"?>
<sst xmlns="http://schemas.openxmlformats.org/spreadsheetml/2006/main" count="191" uniqueCount="79">
  <si>
    <t>név</t>
  </si>
  <si>
    <t>kód</t>
  </si>
  <si>
    <t>szak</t>
  </si>
  <si>
    <t>kód1</t>
  </si>
  <si>
    <t>K</t>
  </si>
  <si>
    <t>Ó</t>
  </si>
  <si>
    <t>S</t>
  </si>
  <si>
    <t>Külö Nóra</t>
  </si>
  <si>
    <t>Iro Dalma</t>
  </si>
  <si>
    <t>Mate Katalin</t>
  </si>
  <si>
    <t>magyar-történelem</t>
  </si>
  <si>
    <t>matematika-fizika</t>
  </si>
  <si>
    <t>Hány szakja van?</t>
  </si>
  <si>
    <t>Hány éve tanít?</t>
  </si>
  <si>
    <t>Fizi Kata</t>
  </si>
  <si>
    <t>matematika-fizika-informatika</t>
  </si>
  <si>
    <t>Éne Kelemen</t>
  </si>
  <si>
    <t>magyar-ének</t>
  </si>
  <si>
    <t>nem</t>
  </si>
  <si>
    <t>F</t>
  </si>
  <si>
    <t>Kémi András</t>
  </si>
  <si>
    <t>Te Simon</t>
  </si>
  <si>
    <t>biológia-kémia</t>
  </si>
  <si>
    <t>testnevelés</t>
  </si>
  <si>
    <t>Raj Zóra</t>
  </si>
  <si>
    <t>rajz</t>
  </si>
  <si>
    <t>Ang Olga</t>
  </si>
  <si>
    <t>angol-orosz</t>
  </si>
  <si>
    <t>Néme Tibor</t>
  </si>
  <si>
    <t>angol-német</t>
  </si>
  <si>
    <t>Spany Olivér</t>
  </si>
  <si>
    <t>spanyol-rajz</t>
  </si>
  <si>
    <t>Tör Ilona</t>
  </si>
  <si>
    <t>Számt András</t>
  </si>
  <si>
    <t>matematika-informatika</t>
  </si>
  <si>
    <t>Informati Kadosa</t>
  </si>
  <si>
    <t>informatika-testnevelés</t>
  </si>
  <si>
    <t>Matemati Kazimír</t>
  </si>
  <si>
    <t>matematika-kémia</t>
  </si>
  <si>
    <t>Tö Rita</t>
  </si>
  <si>
    <t>magyar-történelem-angol</t>
  </si>
  <si>
    <t>Bio Szonja</t>
  </si>
  <si>
    <t>földrajz-biológia</t>
  </si>
  <si>
    <t>Hit Tanázia</t>
  </si>
  <si>
    <t>hittan</t>
  </si>
  <si>
    <t>Földraj Zoltán</t>
  </si>
  <si>
    <t>testnevelés-földrajz</t>
  </si>
  <si>
    <t>Né Metta</t>
  </si>
  <si>
    <t>magyar-német</t>
  </si>
  <si>
    <t>ének-rajz</t>
  </si>
  <si>
    <t>Hány tanár van összesen?</t>
  </si>
  <si>
    <t>Hány férfi tanár van?</t>
  </si>
  <si>
    <t>végzettség</t>
  </si>
  <si>
    <t>E</t>
  </si>
  <si>
    <t>Mi a legmagasabb végzettsége?</t>
  </si>
  <si>
    <t>Hány egyetemi végzettségű van?</t>
  </si>
  <si>
    <t>Hány háromszakos van?</t>
  </si>
  <si>
    <t>Hány 20 évnél régebb óta tanító van?</t>
  </si>
  <si>
    <t>Hány óraadó van?</t>
  </si>
  <si>
    <t>Pályakezdő?</t>
  </si>
  <si>
    <t>ének</t>
  </si>
  <si>
    <t>magyar</t>
  </si>
  <si>
    <t>történelem</t>
  </si>
  <si>
    <t>matematika</t>
  </si>
  <si>
    <t>fizika</t>
  </si>
  <si>
    <t>informatika</t>
  </si>
  <si>
    <t>biológia</t>
  </si>
  <si>
    <t>kémia</t>
  </si>
  <si>
    <t>angol</t>
  </si>
  <si>
    <t>orosz</t>
  </si>
  <si>
    <t>német</t>
  </si>
  <si>
    <t>spanyol</t>
  </si>
  <si>
    <t>földrajz</t>
  </si>
  <si>
    <t>Hány pályakezdő van?</t>
  </si>
  <si>
    <t>szak1</t>
  </si>
  <si>
    <t>szak2</t>
  </si>
  <si>
    <t>végzett-ség</t>
  </si>
  <si>
    <t>státusz</t>
  </si>
  <si>
    <t>szak3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</si>
</sst>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9" fillId="0" borderId="1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CC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686946</xdr:colOff>
      <xdr:row>21</xdr:row>
      <xdr:rowOff>54900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EE6D4D9F-B84C-4002-BFC9-84E56C0FD7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40" t="29036" r="1629" b="12391"/>
        <a:stretch/>
      </xdr:blipFill>
      <xdr:spPr>
        <a:xfrm>
          <a:off x="0" y="0"/>
          <a:ext cx="12600000" cy="42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18047-712B-4B46-9F09-3BE0ECDCAAC7}">
  <dimension ref="A1:Q21"/>
  <sheetViews>
    <sheetView tabSelected="1" workbookViewId="0"/>
  </sheetViews>
  <sheetFormatPr defaultColWidth="7.85546875" defaultRowHeight="15" x14ac:dyDescent="0.25"/>
  <cols>
    <col min="1" max="1" width="16.5703125" style="2" bestFit="1" customWidth="1"/>
    <col min="2" max="2" width="9.5703125" style="2" bestFit="1" customWidth="1"/>
    <col min="3" max="3" width="28.5703125" style="2" bestFit="1" customWidth="1"/>
    <col min="4" max="16384" width="7.85546875" style="2"/>
  </cols>
  <sheetData>
    <row r="1" spans="1:17" x14ac:dyDescent="0.25">
      <c r="A1" s="2" t="s">
        <v>0</v>
      </c>
      <c r="B1" s="2" t="s">
        <v>1</v>
      </c>
      <c r="C1" s="2" t="s">
        <v>2</v>
      </c>
      <c r="E1" s="2" t="s">
        <v>54</v>
      </c>
      <c r="F1" s="2" t="s">
        <v>12</v>
      </c>
      <c r="G1" s="2" t="s">
        <v>13</v>
      </c>
      <c r="H1" s="2" t="s">
        <v>59</v>
      </c>
      <c r="J1" s="2" t="s">
        <v>50</v>
      </c>
      <c r="L1" s="2" t="s">
        <v>18</v>
      </c>
      <c r="M1" s="2" t="s">
        <v>76</v>
      </c>
      <c r="N1" s="2" t="s">
        <v>77</v>
      </c>
      <c r="O1" s="2" t="s">
        <v>74</v>
      </c>
      <c r="P1" s="2" t="s">
        <v>75</v>
      </c>
      <c r="Q1" s="2" t="s">
        <v>78</v>
      </c>
    </row>
    <row r="2" spans="1:17" x14ac:dyDescent="0.25">
      <c r="A2" s="2" t="s">
        <v>7</v>
      </c>
      <c r="B2" s="2" t="str">
        <f ca="1">"N"&amp;VLOOKUP(RANDBETWEEN(1,10),Munka2!$A$2:$B$12,2)&amp;VLOOKUP(RANDBETWEEN(1,20),Munka2!$A$1:$C$21,3)&amp;"-"&amp;RANDBETWEEN(1980,YEAR(TODAY()))</f>
        <v>NÓE-1984</v>
      </c>
      <c r="C2" s="2" t="s">
        <v>49</v>
      </c>
    </row>
    <row r="3" spans="1:17" x14ac:dyDescent="0.25">
      <c r="A3" s="2" t="s">
        <v>8</v>
      </c>
      <c r="B3" s="2" t="str">
        <f ca="1">"N"&amp;VLOOKUP(RANDBETWEEN(1,10),Munka2!$A$2:$B$12,2)&amp;VLOOKUP(RANDBETWEEN(1,20),Munka2!$A$1:$C$21,3)&amp;"-"&amp;RANDBETWEEN(1980,YEAR(TODAY()))</f>
        <v>NSE-2008</v>
      </c>
      <c r="C3" s="2" t="s">
        <v>10</v>
      </c>
    </row>
    <row r="4" spans="1:17" x14ac:dyDescent="0.25">
      <c r="A4" s="2" t="s">
        <v>9</v>
      </c>
      <c r="B4" s="2" t="str">
        <f ca="1">"N"&amp;VLOOKUP(RANDBETWEEN(1,10),Munka2!$A$2:$B$12,2)&amp;VLOOKUP(RANDBETWEEN(1,20),Munka2!$A$1:$C$21,3)&amp;"-"&amp;RANDBETWEEN(1980,YEAR(TODAY()))</f>
        <v>NSE-2004</v>
      </c>
      <c r="C4" s="2" t="s">
        <v>11</v>
      </c>
      <c r="J4" s="2" t="s">
        <v>51</v>
      </c>
    </row>
    <row r="5" spans="1:17" x14ac:dyDescent="0.25">
      <c r="A5" s="2" t="s">
        <v>14</v>
      </c>
      <c r="B5" s="2" t="str">
        <f ca="1">"N"&amp;VLOOKUP(RANDBETWEEN(1,10),Munka2!$A$2:$B$12,2)&amp;VLOOKUP(RANDBETWEEN(1,20),Munka2!$A$1:$C$21,3)&amp;"-"&amp;RANDBETWEEN(1980,YEAR(TODAY()))</f>
        <v>NKE-1986</v>
      </c>
      <c r="C5" s="2" t="s">
        <v>15</v>
      </c>
    </row>
    <row r="6" spans="1:17" x14ac:dyDescent="0.25">
      <c r="A6" s="2" t="s">
        <v>16</v>
      </c>
      <c r="B6" s="2" t="str">
        <f ca="1">"F"&amp;VLOOKUP(RANDBETWEEN(1,10),Munka2!$A$2:$B$12,2)&amp;VLOOKUP(RANDBETWEEN(1,20),Munka2!$A$1:$C$21,3)&amp;"-"&amp;RANDBETWEEN(1980,YEAR(TODAY()))</f>
        <v>FKF-1990</v>
      </c>
      <c r="C6" s="2" t="s">
        <v>17</v>
      </c>
    </row>
    <row r="7" spans="1:17" x14ac:dyDescent="0.25">
      <c r="A7" s="2" t="s">
        <v>20</v>
      </c>
      <c r="B7" s="2" t="str">
        <f ca="1">"F"&amp;VLOOKUP(RANDBETWEEN(1,10),Munka2!$A$2:$B$12,2)&amp;VLOOKUP(RANDBETWEEN(1,20),Munka2!$A$1:$C$21,3)&amp;"-"&amp;RANDBETWEEN(1980,YEAR(TODAY()))</f>
        <v>FKE-1981</v>
      </c>
      <c r="C7" s="2" t="s">
        <v>22</v>
      </c>
      <c r="J7" s="2" t="s">
        <v>55</v>
      </c>
    </row>
    <row r="8" spans="1:17" x14ac:dyDescent="0.25">
      <c r="A8" s="2" t="s">
        <v>21</v>
      </c>
      <c r="B8" s="2" t="str">
        <f ca="1">"F"&amp;VLOOKUP(RANDBETWEEN(1,10),Munka2!$A$2:$B$12,2)&amp;VLOOKUP(RANDBETWEEN(1,20),Munka2!$A$1:$C$21,3)&amp;"-"&amp;RANDBETWEEN(1980,YEAR(TODAY()))</f>
        <v>FKE-1986</v>
      </c>
      <c r="C8" s="2" t="s">
        <v>23</v>
      </c>
    </row>
    <row r="9" spans="1:17" x14ac:dyDescent="0.25">
      <c r="A9" s="2" t="s">
        <v>24</v>
      </c>
      <c r="B9" s="2" t="str">
        <f ca="1">"N"&amp;VLOOKUP(RANDBETWEEN(1,10),Munka2!$A$2:$B$12,2)&amp;VLOOKUP(RANDBETWEEN(1,20),Munka2!$A$1:$C$21,3)&amp;"-"&amp;RANDBETWEEN(1980,YEAR(TODAY()))</f>
        <v>NSE-1987</v>
      </c>
      <c r="C9" s="2" t="s">
        <v>25</v>
      </c>
    </row>
    <row r="10" spans="1:17" x14ac:dyDescent="0.25">
      <c r="A10" s="2" t="s">
        <v>26</v>
      </c>
      <c r="B10" s="2" t="str">
        <f ca="1">"N"&amp;VLOOKUP(RANDBETWEEN(1,10),Munka2!$A$2:$B$12,2)&amp;VLOOKUP(RANDBETWEEN(1,20),Munka2!$A$1:$C$21,3)&amp;"-"&amp;RANDBETWEEN(1980,YEAR(TODAY()))</f>
        <v>NKE-1994</v>
      </c>
      <c r="C10" s="2" t="s">
        <v>27</v>
      </c>
      <c r="J10" s="2" t="s">
        <v>56</v>
      </c>
    </row>
    <row r="11" spans="1:17" x14ac:dyDescent="0.25">
      <c r="A11" s="2" t="s">
        <v>28</v>
      </c>
      <c r="B11" s="2" t="str">
        <f ca="1">"F"&amp;VLOOKUP(RANDBETWEEN(1,10),Munka2!$A$2:$B$12,2)&amp;VLOOKUP(RANDBETWEEN(1,20),Munka2!$A$1:$C$21,3)&amp;"-"&amp;RANDBETWEEN(1980,YEAR(TODAY()))</f>
        <v>FKE-1993</v>
      </c>
      <c r="C11" s="2" t="s">
        <v>29</v>
      </c>
    </row>
    <row r="12" spans="1:17" x14ac:dyDescent="0.25">
      <c r="A12" s="2" t="s">
        <v>30</v>
      </c>
      <c r="B12" s="2" t="str">
        <f ca="1">"F"&amp;VLOOKUP(RANDBETWEEN(1,10),Munka2!$A$2:$B$12,2)&amp;VLOOKUP(RANDBETWEEN(1,20),Munka2!$A$1:$C$21,3)&amp;"-"&amp;RANDBETWEEN(1980,YEAR(TODAY()))</f>
        <v>FKF-1997</v>
      </c>
      <c r="C12" s="2" t="s">
        <v>31</v>
      </c>
    </row>
    <row r="13" spans="1:17" x14ac:dyDescent="0.25">
      <c r="A13" s="2" t="s">
        <v>32</v>
      </c>
      <c r="B13" s="2" t="str">
        <f ca="1">"N"&amp;VLOOKUP(RANDBETWEEN(1,10),Munka2!$A$2:$B$12,2)&amp;VLOOKUP(RANDBETWEEN(1,20),Munka2!$A$1:$C$21,3)&amp;"-"&amp;RANDBETWEEN(1980,YEAR(TODAY()))</f>
        <v>NKE-1983</v>
      </c>
      <c r="C13" s="2" t="s">
        <v>10</v>
      </c>
      <c r="J13" s="2" t="s">
        <v>57</v>
      </c>
    </row>
    <row r="14" spans="1:17" x14ac:dyDescent="0.25">
      <c r="A14" s="2" t="s">
        <v>33</v>
      </c>
      <c r="B14" s="2" t="str">
        <f ca="1">"F"&amp;VLOOKUP(RANDBETWEEN(1,10),Munka2!$A$2:$B$12,2)&amp;VLOOKUP(RANDBETWEEN(1,20),Munka2!$A$1:$C$21,3)&amp;"-"&amp;RANDBETWEEN(1980,YEAR(TODAY()))</f>
        <v>FKE-2013</v>
      </c>
      <c r="C14" s="2" t="s">
        <v>34</v>
      </c>
    </row>
    <row r="15" spans="1:17" x14ac:dyDescent="0.25">
      <c r="A15" s="2" t="s">
        <v>35</v>
      </c>
      <c r="B15" s="2" t="str">
        <f ca="1">"F"&amp;VLOOKUP(RANDBETWEEN(1,10),Munka2!$A$2:$B$12,2)&amp;VLOOKUP(RANDBETWEEN(1,20),Munka2!$A$1:$C$21,3)&amp;"-"&amp;RANDBETWEEN(1980,YEAR(TODAY()))</f>
        <v>FKE-2001</v>
      </c>
      <c r="C15" s="2" t="s">
        <v>36</v>
      </c>
    </row>
    <row r="16" spans="1:17" x14ac:dyDescent="0.25">
      <c r="A16" s="2" t="s">
        <v>37</v>
      </c>
      <c r="B16" s="2" t="str">
        <f ca="1">"F"&amp;VLOOKUP(RANDBETWEEN(1,10),Munka2!$A$2:$B$12,2)&amp;VLOOKUP(RANDBETWEEN(1,20),Munka2!$A$1:$C$21,3)&amp;"-"&amp;RANDBETWEEN(1980,YEAR(TODAY()))</f>
        <v>FSF-2003</v>
      </c>
      <c r="C16" s="2" t="s">
        <v>38</v>
      </c>
      <c r="J16" s="2" t="s">
        <v>73</v>
      </c>
    </row>
    <row r="17" spans="1:10" x14ac:dyDescent="0.25">
      <c r="A17" s="2" t="s">
        <v>39</v>
      </c>
      <c r="B17" s="2" t="str">
        <f ca="1">"N"&amp;VLOOKUP(RANDBETWEEN(1,10),Munka2!$A$2:$B$12,2)&amp;VLOOKUP(RANDBETWEEN(1,20),Munka2!$A$1:$C$21,3)&amp;"-"&amp;RANDBETWEEN(1980,YEAR(TODAY()))</f>
        <v>NKE-1993</v>
      </c>
      <c r="C17" s="2" t="s">
        <v>40</v>
      </c>
    </row>
    <row r="18" spans="1:10" x14ac:dyDescent="0.25">
      <c r="A18" s="2" t="s">
        <v>41</v>
      </c>
      <c r="B18" s="2" t="str">
        <f ca="1">"N"&amp;VLOOKUP(RANDBETWEEN(1,10),Munka2!$A$2:$B$12,2)&amp;VLOOKUP(RANDBETWEEN(1,20),Munka2!$A$1:$C$21,3)&amp;"-"&amp;RANDBETWEEN(1980,YEAR(TODAY()))</f>
        <v>NKF-2018</v>
      </c>
      <c r="C18" s="2" t="s">
        <v>42</v>
      </c>
    </row>
    <row r="19" spans="1:10" x14ac:dyDescent="0.25">
      <c r="A19" s="2" t="s">
        <v>43</v>
      </c>
      <c r="B19" s="2" t="str">
        <f ca="1">"N"&amp;VLOOKUP(RANDBETWEEN(1,10),Munka2!$A$2:$B$12,2)&amp;VLOOKUP(RANDBETWEEN(1,20),Munka2!$A$1:$C$21,3)&amp;"-"&amp;RANDBETWEEN(1980,YEAR(TODAY()))</f>
        <v>NKE-1997</v>
      </c>
      <c r="C19" s="2" t="s">
        <v>44</v>
      </c>
      <c r="J19" s="2" t="s">
        <v>58</v>
      </c>
    </row>
    <row r="20" spans="1:10" x14ac:dyDescent="0.25">
      <c r="A20" s="2" t="s">
        <v>45</v>
      </c>
      <c r="B20" s="2" t="str">
        <f ca="1">"F"&amp;VLOOKUP(RANDBETWEEN(1,10),Munka2!$A$2:$B$12,2)&amp;VLOOKUP(RANDBETWEEN(1,20),Munka2!$A$1:$C$21,3)&amp;"-"&amp;RANDBETWEEN(1980,YEAR(TODAY()))</f>
        <v>FSE-2000</v>
      </c>
      <c r="C20" s="2" t="s">
        <v>46</v>
      </c>
    </row>
    <row r="21" spans="1:10" x14ac:dyDescent="0.25">
      <c r="A21" s="2" t="s">
        <v>47</v>
      </c>
      <c r="B21" s="2" t="str">
        <f ca="1">"N"&amp;VLOOKUP(RANDBETWEEN(1,10),Munka2!$A$2:$B$12,2)&amp;VLOOKUP(RANDBETWEEN(1,20),Munka2!$A$1:$C$21,3)&amp;"-"&amp;RANDBETWEEN(1980,YEAR(TODAY()))</f>
        <v>NKE-1989</v>
      </c>
      <c r="C21" s="2" t="s">
        <v>48</v>
      </c>
    </row>
  </sheetData>
  <pageMargins left="0.7" right="0.7" top="0.75" bottom="0.75" header="0.3" footer="0.3"/>
  <ignoredErrors>
    <ignoredError sqref="B13 B20" 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BCF1A-F1DD-461A-8540-9C8C056D18CA}">
  <dimension ref="A1"/>
  <sheetViews>
    <sheetView zoomScaleNormal="100" workbookViewId="0">
      <selection activeCell="R1" sqref="R1"/>
    </sheetView>
  </sheetViews>
  <sheetFormatPr defaultRowHeight="15" x14ac:dyDescent="0.25"/>
  <cols>
    <col min="1" max="1" width="16.28515625" customWidth="1"/>
    <col min="2" max="2" width="9.7109375" customWidth="1"/>
    <col min="3" max="3" width="21.85546875" customWidth="1"/>
    <col min="4" max="4" width="3.5703125" customWidth="1"/>
    <col min="5" max="5" width="17" customWidth="1"/>
    <col min="6" max="6" width="11.140625" customWidth="1"/>
    <col min="7" max="7" width="9.28515625" customWidth="1"/>
    <col min="8" max="8" width="12" customWidth="1"/>
    <col min="9" max="9" width="3.7109375" customWidth="1"/>
    <col min="10" max="10" width="34.28515625" customWidth="1"/>
    <col min="11" max="11" width="3.85546875" customWidth="1"/>
    <col min="12" max="12" width="3.7109375" customWidth="1"/>
    <col min="13" max="13" width="5.28515625" customWidth="1"/>
    <col min="14" max="14" width="3.28515625" customWidth="1"/>
    <col min="15" max="15" width="11.5703125" customWidth="1"/>
    <col min="16" max="16" width="11.28515625" customWidth="1"/>
    <col min="17" max="17" width="10.42578125" customWidth="1"/>
  </cols>
  <sheetData>
    <row r="1" ht="33" customHeight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DD210-53FF-4299-ABD8-D16694399A1A}">
  <dimension ref="A1:Q21"/>
  <sheetViews>
    <sheetView workbookViewId="0"/>
  </sheetViews>
  <sheetFormatPr defaultRowHeight="15" x14ac:dyDescent="0.25"/>
  <cols>
    <col min="1" max="1" width="16.5703125" style="5" bestFit="1" customWidth="1"/>
    <col min="2" max="2" width="9.5703125" style="5" bestFit="1" customWidth="1"/>
    <col min="3" max="3" width="21.85546875" style="5" bestFit="1" customWidth="1"/>
    <col min="4" max="4" width="3.7109375" style="5" customWidth="1"/>
    <col min="5" max="5" width="17" style="5" bestFit="1" customWidth="1"/>
    <col min="6" max="6" width="11.140625" style="5" bestFit="1" customWidth="1"/>
    <col min="7" max="7" width="9.140625" style="5" bestFit="1" customWidth="1"/>
    <col min="8" max="8" width="12" style="5" bestFit="1" customWidth="1"/>
    <col min="9" max="9" width="3.7109375" style="7" customWidth="1"/>
    <col min="10" max="10" width="34.42578125" style="5" bestFit="1" customWidth="1"/>
    <col min="11" max="12" width="3.7109375" style="5" customWidth="1"/>
    <col min="13" max="13" width="5.42578125" style="5" bestFit="1" customWidth="1"/>
    <col min="14" max="14" width="3.140625" style="5" bestFit="1" customWidth="1"/>
    <col min="15" max="15" width="11.5703125" style="5" bestFit="1" customWidth="1"/>
    <col min="16" max="16" width="11.42578125" style="5" bestFit="1" customWidth="1"/>
    <col min="17" max="17" width="11.28515625" style="5" bestFit="1" customWidth="1"/>
    <col min="18" max="16384" width="9.140625" style="5"/>
  </cols>
  <sheetData>
    <row r="1" spans="1:17" s="3" customFormat="1" ht="34.5" customHeight="1" x14ac:dyDescent="0.25">
      <c r="A1" s="8" t="s">
        <v>0</v>
      </c>
      <c r="B1" s="8" t="s">
        <v>1</v>
      </c>
      <c r="C1" s="8" t="s">
        <v>2</v>
      </c>
      <c r="E1" s="9" t="s">
        <v>54</v>
      </c>
      <c r="F1" s="9" t="s">
        <v>12</v>
      </c>
      <c r="G1" s="9" t="s">
        <v>13</v>
      </c>
      <c r="H1" s="9" t="s">
        <v>59</v>
      </c>
      <c r="I1" s="4"/>
      <c r="J1" s="9" t="s">
        <v>50</v>
      </c>
      <c r="L1" s="13" t="s">
        <v>18</v>
      </c>
      <c r="M1" s="14" t="s">
        <v>76</v>
      </c>
      <c r="N1" s="14" t="s">
        <v>77</v>
      </c>
      <c r="O1" s="15" t="s">
        <v>74</v>
      </c>
      <c r="P1" s="15" t="s">
        <v>75</v>
      </c>
      <c r="Q1" s="15" t="s">
        <v>78</v>
      </c>
    </row>
    <row r="2" spans="1:17" x14ac:dyDescent="0.25">
      <c r="A2" s="6" t="s">
        <v>7</v>
      </c>
      <c r="B2" s="6" t="str">
        <f ca="1">"N"&amp;VLOOKUP(RANDBETWEEN(1,10),Munka2!$A$2:$B$12,2)&amp;VLOOKUP(RANDBETWEEN(1,20),Munka2!$A$1:$C$21,3)&amp;"-"&amp;RANDBETWEEN(1980,YEAR(TODAY()))</f>
        <v>NSE-1980</v>
      </c>
      <c r="C2" s="17" t="s">
        <v>49</v>
      </c>
      <c r="E2" s="11" t="str">
        <f ca="1">IF(MID(B2,3,1)="F","főiskola","egyetem")</f>
        <v>egyetem</v>
      </c>
      <c r="F2" s="11">
        <f>COUNTA(O2:Q2)</f>
        <v>2</v>
      </c>
      <c r="G2" s="12">
        <f ca="1">YEAR(TODAY())-VALUE(RIGHT(B2,4))</f>
        <v>39</v>
      </c>
      <c r="H2" s="11" t="str">
        <f ca="1">IF(G2&lt;5,"pályakezdő","")</f>
        <v/>
      </c>
      <c r="J2" s="11">
        <f>COUNTA(A2:A21)</f>
        <v>20</v>
      </c>
      <c r="L2" s="16" t="str">
        <f ca="1">LEFT(B2)</f>
        <v>N</v>
      </c>
      <c r="M2" s="16" t="str">
        <f ca="1">MID(B2,3,1)</f>
        <v>E</v>
      </c>
      <c r="N2" s="16" t="str">
        <f ca="1">MID(B2,2,1)</f>
        <v>S</v>
      </c>
      <c r="O2" s="16" t="s">
        <v>60</v>
      </c>
      <c r="P2" s="16" t="s">
        <v>25</v>
      </c>
      <c r="Q2" s="16"/>
    </row>
    <row r="3" spans="1:17" x14ac:dyDescent="0.25">
      <c r="A3" s="6" t="s">
        <v>8</v>
      </c>
      <c r="B3" s="6" t="str">
        <f ca="1">"N"&amp;VLOOKUP(RANDBETWEEN(1,10),Munka2!$A$2:$B$12,2)&amp;VLOOKUP(RANDBETWEEN(1,20),Munka2!$A$1:$C$21,3)&amp;"-"&amp;RANDBETWEEN(1980,YEAR(TODAY()))</f>
        <v>NKE-2014</v>
      </c>
      <c r="C3" s="17" t="s">
        <v>10</v>
      </c>
      <c r="E3" s="11" t="str">
        <f t="shared" ref="E3:E21" ca="1" si="0">IF(MID(B3,3,1)="F","főiskola","egyetem")</f>
        <v>egyetem</v>
      </c>
      <c r="F3" s="11">
        <f t="shared" ref="F3:F21" si="1">COUNTA(O3:Q3)</f>
        <v>2</v>
      </c>
      <c r="G3" s="12">
        <f t="shared" ref="G3:G21" ca="1" si="2">YEAR(TODAY())-VALUE(RIGHT(B3,4))</f>
        <v>5</v>
      </c>
      <c r="H3" s="11" t="str">
        <f t="shared" ref="H3:H21" ca="1" si="3">IF(G3&lt;5,"pályakezdő","")</f>
        <v/>
      </c>
      <c r="L3" s="16" t="str">
        <f t="shared" ref="L3:L21" ca="1" si="4">LEFT(B3)</f>
        <v>N</v>
      </c>
      <c r="M3" s="16" t="str">
        <f t="shared" ref="M3:M21" ca="1" si="5">MID(B3,3,1)</f>
        <v>E</v>
      </c>
      <c r="N3" s="16" t="str">
        <f t="shared" ref="N3:N21" ca="1" si="6">MID(B3,2,1)</f>
        <v>K</v>
      </c>
      <c r="O3" s="16" t="s">
        <v>61</v>
      </c>
      <c r="P3" s="16" t="s">
        <v>62</v>
      </c>
      <c r="Q3" s="16"/>
    </row>
    <row r="4" spans="1:17" x14ac:dyDescent="0.25">
      <c r="A4" s="6" t="s">
        <v>9</v>
      </c>
      <c r="B4" s="6" t="str">
        <f ca="1">"N"&amp;VLOOKUP(RANDBETWEEN(1,10),Munka2!$A$2:$B$12,2)&amp;VLOOKUP(RANDBETWEEN(1,20),Munka2!$A$1:$C$21,3)&amp;"-"&amp;RANDBETWEEN(1980,YEAR(TODAY()))</f>
        <v>NÓE-2013</v>
      </c>
      <c r="C4" s="17" t="s">
        <v>11</v>
      </c>
      <c r="E4" s="11" t="str">
        <f t="shared" ca="1" si="0"/>
        <v>egyetem</v>
      </c>
      <c r="F4" s="11">
        <f t="shared" si="1"/>
        <v>2</v>
      </c>
      <c r="G4" s="12">
        <f t="shared" ca="1" si="2"/>
        <v>6</v>
      </c>
      <c r="H4" s="11" t="str">
        <f t="shared" ca="1" si="3"/>
        <v/>
      </c>
      <c r="J4" s="10" t="s">
        <v>51</v>
      </c>
      <c r="L4" s="16" t="str">
        <f t="shared" ca="1" si="4"/>
        <v>N</v>
      </c>
      <c r="M4" s="16" t="str">
        <f t="shared" ca="1" si="5"/>
        <v>E</v>
      </c>
      <c r="N4" s="16" t="str">
        <f t="shared" ca="1" si="6"/>
        <v>Ó</v>
      </c>
      <c r="O4" s="16" t="s">
        <v>63</v>
      </c>
      <c r="P4" s="16" t="s">
        <v>64</v>
      </c>
      <c r="Q4" s="16"/>
    </row>
    <row r="5" spans="1:17" x14ac:dyDescent="0.25">
      <c r="A5" s="6" t="s">
        <v>14</v>
      </c>
      <c r="B5" s="6" t="str">
        <f ca="1">"N"&amp;VLOOKUP(RANDBETWEEN(1,10),Munka2!$A$2:$B$12,2)&amp;VLOOKUP(RANDBETWEEN(1,20),Munka2!$A$1:$C$21,3)&amp;"-"&amp;RANDBETWEEN(1980,YEAR(TODAY()))</f>
        <v>NSF-1984</v>
      </c>
      <c r="C5" s="17" t="s">
        <v>15</v>
      </c>
      <c r="E5" s="11" t="str">
        <f t="shared" ca="1" si="0"/>
        <v>főiskola</v>
      </c>
      <c r="F5" s="11">
        <f t="shared" si="1"/>
        <v>3</v>
      </c>
      <c r="G5" s="12">
        <f t="shared" ca="1" si="2"/>
        <v>35</v>
      </c>
      <c r="H5" s="11" t="str">
        <f t="shared" ca="1" si="3"/>
        <v/>
      </c>
      <c r="J5" s="11">
        <f ca="1">COUNTIF(L2:L21,"=F")</f>
        <v>9</v>
      </c>
      <c r="L5" s="16" t="str">
        <f t="shared" ca="1" si="4"/>
        <v>N</v>
      </c>
      <c r="M5" s="16" t="str">
        <f t="shared" ca="1" si="5"/>
        <v>F</v>
      </c>
      <c r="N5" s="16" t="str">
        <f t="shared" ca="1" si="6"/>
        <v>S</v>
      </c>
      <c r="O5" s="16" t="s">
        <v>63</v>
      </c>
      <c r="P5" s="16" t="s">
        <v>64</v>
      </c>
      <c r="Q5" s="16" t="s">
        <v>65</v>
      </c>
    </row>
    <row r="6" spans="1:17" x14ac:dyDescent="0.25">
      <c r="A6" s="6" t="s">
        <v>16</v>
      </c>
      <c r="B6" s="6" t="str">
        <f ca="1">"F"&amp;VLOOKUP(RANDBETWEEN(1,10),Munka2!$A$2:$B$12,2)&amp;VLOOKUP(RANDBETWEEN(1,20),Munka2!$A$1:$C$21,3)&amp;"-"&amp;RANDBETWEEN(1980,YEAR(TODAY()))</f>
        <v>FSF-1982</v>
      </c>
      <c r="C6" s="17" t="s">
        <v>17</v>
      </c>
      <c r="E6" s="11" t="str">
        <f t="shared" ca="1" si="0"/>
        <v>főiskola</v>
      </c>
      <c r="F6" s="11">
        <f t="shared" si="1"/>
        <v>2</v>
      </c>
      <c r="G6" s="12">
        <f t="shared" ca="1" si="2"/>
        <v>37</v>
      </c>
      <c r="H6" s="11" t="str">
        <f t="shared" ca="1" si="3"/>
        <v/>
      </c>
      <c r="L6" s="16" t="str">
        <f t="shared" ca="1" si="4"/>
        <v>F</v>
      </c>
      <c r="M6" s="16" t="str">
        <f t="shared" ca="1" si="5"/>
        <v>F</v>
      </c>
      <c r="N6" s="16" t="str">
        <f t="shared" ca="1" si="6"/>
        <v>S</v>
      </c>
      <c r="O6" s="16" t="s">
        <v>61</v>
      </c>
      <c r="P6" s="16" t="s">
        <v>60</v>
      </c>
      <c r="Q6" s="16"/>
    </row>
    <row r="7" spans="1:17" x14ac:dyDescent="0.25">
      <c r="A7" s="6" t="s">
        <v>20</v>
      </c>
      <c r="B7" s="6" t="str">
        <f ca="1">"F"&amp;VLOOKUP(RANDBETWEEN(1,10),Munka2!$A$2:$B$12,2)&amp;VLOOKUP(RANDBETWEEN(1,20),Munka2!$A$1:$C$21,3)&amp;"-"&amp;RANDBETWEEN(1980,YEAR(TODAY()))</f>
        <v>FÓE-2010</v>
      </c>
      <c r="C7" s="17" t="s">
        <v>22</v>
      </c>
      <c r="E7" s="11" t="str">
        <f t="shared" ca="1" si="0"/>
        <v>egyetem</v>
      </c>
      <c r="F7" s="11">
        <f t="shared" si="1"/>
        <v>2</v>
      </c>
      <c r="G7" s="12">
        <f t="shared" ca="1" si="2"/>
        <v>9</v>
      </c>
      <c r="H7" s="11" t="str">
        <f t="shared" ca="1" si="3"/>
        <v/>
      </c>
      <c r="J7" s="10" t="s">
        <v>55</v>
      </c>
      <c r="L7" s="16" t="str">
        <f t="shared" ca="1" si="4"/>
        <v>F</v>
      </c>
      <c r="M7" s="16" t="str">
        <f t="shared" ca="1" si="5"/>
        <v>E</v>
      </c>
      <c r="N7" s="16" t="str">
        <f t="shared" ca="1" si="6"/>
        <v>Ó</v>
      </c>
      <c r="O7" s="16" t="s">
        <v>66</v>
      </c>
      <c r="P7" s="16" t="s">
        <v>67</v>
      </c>
      <c r="Q7" s="16"/>
    </row>
    <row r="8" spans="1:17" x14ac:dyDescent="0.25">
      <c r="A8" s="6" t="s">
        <v>21</v>
      </c>
      <c r="B8" s="6" t="str">
        <f ca="1">"F"&amp;VLOOKUP(RANDBETWEEN(1,10),Munka2!$A$2:$B$12,2)&amp;VLOOKUP(RANDBETWEEN(1,20),Munka2!$A$1:$C$21,3)&amp;"-"&amp;RANDBETWEEN(1980,YEAR(TODAY()))</f>
        <v>FSE-2004</v>
      </c>
      <c r="C8" s="17" t="s">
        <v>23</v>
      </c>
      <c r="E8" s="11" t="str">
        <f t="shared" ca="1" si="0"/>
        <v>egyetem</v>
      </c>
      <c r="F8" s="11">
        <f t="shared" si="1"/>
        <v>1</v>
      </c>
      <c r="G8" s="12">
        <f t="shared" ca="1" si="2"/>
        <v>15</v>
      </c>
      <c r="H8" s="11" t="str">
        <f t="shared" ca="1" si="3"/>
        <v/>
      </c>
      <c r="J8" s="11">
        <f ca="1">COUNTIF(M2:M21,"=E")</f>
        <v>17</v>
      </c>
      <c r="L8" s="16" t="str">
        <f t="shared" ca="1" si="4"/>
        <v>F</v>
      </c>
      <c r="M8" s="16" t="str">
        <f t="shared" ca="1" si="5"/>
        <v>E</v>
      </c>
      <c r="N8" s="16" t="str">
        <f t="shared" ca="1" si="6"/>
        <v>S</v>
      </c>
      <c r="O8" s="16" t="s">
        <v>23</v>
      </c>
      <c r="P8" s="16"/>
      <c r="Q8" s="16"/>
    </row>
    <row r="9" spans="1:17" x14ac:dyDescent="0.25">
      <c r="A9" s="6" t="s">
        <v>24</v>
      </c>
      <c r="B9" s="6" t="str">
        <f ca="1">"N"&amp;VLOOKUP(RANDBETWEEN(1,10),Munka2!$A$2:$B$12,2)&amp;VLOOKUP(RANDBETWEEN(1,20),Munka2!$A$1:$C$21,3)&amp;"-"&amp;RANDBETWEEN(1980,YEAR(TODAY()))</f>
        <v>NSE-2008</v>
      </c>
      <c r="C9" s="17" t="s">
        <v>25</v>
      </c>
      <c r="E9" s="11" t="str">
        <f t="shared" ca="1" si="0"/>
        <v>egyetem</v>
      </c>
      <c r="F9" s="11">
        <f t="shared" si="1"/>
        <v>1</v>
      </c>
      <c r="G9" s="12">
        <f t="shared" ca="1" si="2"/>
        <v>11</v>
      </c>
      <c r="H9" s="11" t="str">
        <f t="shared" ca="1" si="3"/>
        <v/>
      </c>
      <c r="L9" s="16" t="str">
        <f t="shared" ca="1" si="4"/>
        <v>N</v>
      </c>
      <c r="M9" s="16" t="str">
        <f t="shared" ca="1" si="5"/>
        <v>E</v>
      </c>
      <c r="N9" s="16" t="str">
        <f t="shared" ca="1" si="6"/>
        <v>S</v>
      </c>
      <c r="O9" s="16" t="s">
        <v>25</v>
      </c>
      <c r="P9" s="16"/>
      <c r="Q9" s="16"/>
    </row>
    <row r="10" spans="1:17" x14ac:dyDescent="0.25">
      <c r="A10" s="6" t="s">
        <v>26</v>
      </c>
      <c r="B10" s="6" t="str">
        <f ca="1">"N"&amp;VLOOKUP(RANDBETWEEN(1,10),Munka2!$A$2:$B$12,2)&amp;VLOOKUP(RANDBETWEEN(1,20),Munka2!$A$1:$C$21,3)&amp;"-"&amp;RANDBETWEEN(1980,YEAR(TODAY()))</f>
        <v>NSF-1993</v>
      </c>
      <c r="C10" s="17" t="s">
        <v>27</v>
      </c>
      <c r="E10" s="11" t="str">
        <f t="shared" ca="1" si="0"/>
        <v>főiskola</v>
      </c>
      <c r="F10" s="11">
        <f t="shared" si="1"/>
        <v>2</v>
      </c>
      <c r="G10" s="12">
        <f t="shared" ca="1" si="2"/>
        <v>26</v>
      </c>
      <c r="H10" s="11" t="str">
        <f t="shared" ca="1" si="3"/>
        <v/>
      </c>
      <c r="J10" s="10" t="s">
        <v>56</v>
      </c>
      <c r="L10" s="16" t="str">
        <f t="shared" ca="1" si="4"/>
        <v>N</v>
      </c>
      <c r="M10" s="16" t="str">
        <f t="shared" ca="1" si="5"/>
        <v>F</v>
      </c>
      <c r="N10" s="16" t="str">
        <f t="shared" ca="1" si="6"/>
        <v>S</v>
      </c>
      <c r="O10" s="16" t="s">
        <v>68</v>
      </c>
      <c r="P10" s="16" t="s">
        <v>69</v>
      </c>
      <c r="Q10" s="16"/>
    </row>
    <row r="11" spans="1:17" x14ac:dyDescent="0.25">
      <c r="A11" s="6" t="s">
        <v>28</v>
      </c>
      <c r="B11" s="6" t="str">
        <f ca="1">"F"&amp;VLOOKUP(RANDBETWEEN(1,10),Munka2!$A$2:$B$12,2)&amp;VLOOKUP(RANDBETWEEN(1,20),Munka2!$A$1:$C$21,3)&amp;"-"&amp;RANDBETWEEN(1980,YEAR(TODAY()))</f>
        <v>FKE-1988</v>
      </c>
      <c r="C11" s="17" t="s">
        <v>29</v>
      </c>
      <c r="E11" s="11" t="str">
        <f t="shared" ca="1" si="0"/>
        <v>egyetem</v>
      </c>
      <c r="F11" s="11">
        <f t="shared" si="1"/>
        <v>2</v>
      </c>
      <c r="G11" s="12">
        <f t="shared" ca="1" si="2"/>
        <v>31</v>
      </c>
      <c r="H11" s="11" t="str">
        <f t="shared" ca="1" si="3"/>
        <v/>
      </c>
      <c r="J11" s="11">
        <f>COUNTIF(F2:F21,"=3")</f>
        <v>2</v>
      </c>
      <c r="L11" s="16" t="str">
        <f t="shared" ca="1" si="4"/>
        <v>F</v>
      </c>
      <c r="M11" s="16" t="str">
        <f t="shared" ca="1" si="5"/>
        <v>E</v>
      </c>
      <c r="N11" s="16" t="str">
        <f t="shared" ca="1" si="6"/>
        <v>K</v>
      </c>
      <c r="O11" s="16" t="s">
        <v>68</v>
      </c>
      <c r="P11" s="16" t="s">
        <v>70</v>
      </c>
      <c r="Q11" s="16"/>
    </row>
    <row r="12" spans="1:17" x14ac:dyDescent="0.25">
      <c r="A12" s="6" t="s">
        <v>30</v>
      </c>
      <c r="B12" s="6" t="str">
        <f ca="1">"F"&amp;VLOOKUP(RANDBETWEEN(1,10),Munka2!$A$2:$B$12,2)&amp;VLOOKUP(RANDBETWEEN(1,20),Munka2!$A$1:$C$21,3)&amp;"-"&amp;RANDBETWEEN(1980,YEAR(TODAY()))</f>
        <v>FKE-1999</v>
      </c>
      <c r="C12" s="17" t="s">
        <v>31</v>
      </c>
      <c r="E12" s="11" t="str">
        <f t="shared" ca="1" si="0"/>
        <v>egyetem</v>
      </c>
      <c r="F12" s="11">
        <f t="shared" si="1"/>
        <v>2</v>
      </c>
      <c r="G12" s="12">
        <f t="shared" ca="1" si="2"/>
        <v>20</v>
      </c>
      <c r="H12" s="11" t="str">
        <f t="shared" ca="1" si="3"/>
        <v/>
      </c>
      <c r="L12" s="16" t="str">
        <f t="shared" ca="1" si="4"/>
        <v>F</v>
      </c>
      <c r="M12" s="16" t="str">
        <f t="shared" ca="1" si="5"/>
        <v>E</v>
      </c>
      <c r="N12" s="16" t="str">
        <f t="shared" ca="1" si="6"/>
        <v>K</v>
      </c>
      <c r="O12" s="16" t="s">
        <v>71</v>
      </c>
      <c r="P12" s="16" t="s">
        <v>25</v>
      </c>
      <c r="Q12" s="16"/>
    </row>
    <row r="13" spans="1:17" x14ac:dyDescent="0.25">
      <c r="A13" s="6" t="s">
        <v>32</v>
      </c>
      <c r="B13" s="6" t="str">
        <f ca="1">"N"&amp;VLOOKUP(RANDBETWEEN(1,10),Munka2!$A$2:$B$12,2)&amp;VLOOKUP(RANDBETWEEN(1,20),Munka2!$A$1:$C$21,3)&amp;"-"&amp;RANDBETWEEN(1980,YEAR(TODAY()))</f>
        <v>NSE-2001</v>
      </c>
      <c r="C13" s="17" t="s">
        <v>10</v>
      </c>
      <c r="E13" s="11" t="str">
        <f t="shared" ca="1" si="0"/>
        <v>egyetem</v>
      </c>
      <c r="F13" s="11">
        <f t="shared" si="1"/>
        <v>2</v>
      </c>
      <c r="G13" s="12">
        <f t="shared" ca="1" si="2"/>
        <v>18</v>
      </c>
      <c r="H13" s="11" t="str">
        <f t="shared" ca="1" si="3"/>
        <v/>
      </c>
      <c r="J13" s="10" t="s">
        <v>57</v>
      </c>
      <c r="L13" s="16" t="str">
        <f t="shared" ca="1" si="4"/>
        <v>N</v>
      </c>
      <c r="M13" s="16" t="str">
        <f t="shared" ca="1" si="5"/>
        <v>E</v>
      </c>
      <c r="N13" s="16" t="str">
        <f t="shared" ca="1" si="6"/>
        <v>S</v>
      </c>
      <c r="O13" s="16" t="s">
        <v>61</v>
      </c>
      <c r="P13" s="16" t="s">
        <v>62</v>
      </c>
      <c r="Q13" s="16"/>
    </row>
    <row r="14" spans="1:17" x14ac:dyDescent="0.25">
      <c r="A14" s="6" t="s">
        <v>33</v>
      </c>
      <c r="B14" s="6" t="str">
        <f ca="1">"F"&amp;VLOOKUP(RANDBETWEEN(1,10),Munka2!$A$2:$B$12,2)&amp;VLOOKUP(RANDBETWEEN(1,20),Munka2!$A$1:$C$21,3)&amp;"-"&amp;RANDBETWEEN(1980,YEAR(TODAY()))</f>
        <v>FÓE-2003</v>
      </c>
      <c r="C14" s="17" t="s">
        <v>34</v>
      </c>
      <c r="E14" s="11" t="str">
        <f t="shared" ca="1" si="0"/>
        <v>egyetem</v>
      </c>
      <c r="F14" s="11">
        <f t="shared" si="1"/>
        <v>2</v>
      </c>
      <c r="G14" s="12">
        <f t="shared" ca="1" si="2"/>
        <v>16</v>
      </c>
      <c r="H14" s="11" t="str">
        <f t="shared" ca="1" si="3"/>
        <v/>
      </c>
      <c r="J14" s="11">
        <f ca="1">COUNTIF(G2:G21,"&gt;20")</f>
        <v>8</v>
      </c>
      <c r="L14" s="16" t="str">
        <f t="shared" ca="1" si="4"/>
        <v>F</v>
      </c>
      <c r="M14" s="16" t="str">
        <f t="shared" ca="1" si="5"/>
        <v>E</v>
      </c>
      <c r="N14" s="16" t="str">
        <f t="shared" ca="1" si="6"/>
        <v>Ó</v>
      </c>
      <c r="O14" s="16" t="s">
        <v>63</v>
      </c>
      <c r="P14" s="16" t="s">
        <v>65</v>
      </c>
      <c r="Q14" s="16"/>
    </row>
    <row r="15" spans="1:17" x14ac:dyDescent="0.25">
      <c r="A15" s="6" t="s">
        <v>35</v>
      </c>
      <c r="B15" s="6" t="str">
        <f ca="1">"F"&amp;VLOOKUP(RANDBETWEEN(1,10),Munka2!$A$2:$B$12,2)&amp;VLOOKUP(RANDBETWEEN(1,20),Munka2!$A$1:$C$21,3)&amp;"-"&amp;RANDBETWEEN(1980,YEAR(TODAY()))</f>
        <v>FKE-2003</v>
      </c>
      <c r="C15" s="17" t="s">
        <v>36</v>
      </c>
      <c r="E15" s="11" t="str">
        <f t="shared" ca="1" si="0"/>
        <v>egyetem</v>
      </c>
      <c r="F15" s="11">
        <f t="shared" si="1"/>
        <v>2</v>
      </c>
      <c r="G15" s="12">
        <f t="shared" ca="1" si="2"/>
        <v>16</v>
      </c>
      <c r="H15" s="11" t="str">
        <f t="shared" ca="1" si="3"/>
        <v/>
      </c>
      <c r="L15" s="16" t="str">
        <f t="shared" ca="1" si="4"/>
        <v>F</v>
      </c>
      <c r="M15" s="16" t="str">
        <f t="shared" ca="1" si="5"/>
        <v>E</v>
      </c>
      <c r="N15" s="16" t="str">
        <f t="shared" ca="1" si="6"/>
        <v>K</v>
      </c>
      <c r="O15" s="16" t="s">
        <v>65</v>
      </c>
      <c r="P15" s="16" t="s">
        <v>23</v>
      </c>
      <c r="Q15" s="16"/>
    </row>
    <row r="16" spans="1:17" x14ac:dyDescent="0.25">
      <c r="A16" s="6" t="s">
        <v>37</v>
      </c>
      <c r="B16" s="6" t="str">
        <f ca="1">"F"&amp;VLOOKUP(RANDBETWEEN(1,10),Munka2!$A$2:$B$12,2)&amp;VLOOKUP(RANDBETWEEN(1,20),Munka2!$A$1:$C$21,3)&amp;"-"&amp;RANDBETWEEN(1980,YEAR(TODAY()))</f>
        <v>FKE-1997</v>
      </c>
      <c r="C16" s="17" t="s">
        <v>38</v>
      </c>
      <c r="E16" s="11" t="str">
        <f t="shared" ca="1" si="0"/>
        <v>egyetem</v>
      </c>
      <c r="F16" s="11">
        <f t="shared" si="1"/>
        <v>2</v>
      </c>
      <c r="G16" s="12">
        <f t="shared" ca="1" si="2"/>
        <v>22</v>
      </c>
      <c r="H16" s="11" t="str">
        <f t="shared" ca="1" si="3"/>
        <v/>
      </c>
      <c r="J16" s="10" t="s">
        <v>73</v>
      </c>
      <c r="L16" s="16" t="str">
        <f t="shared" ca="1" si="4"/>
        <v>F</v>
      </c>
      <c r="M16" s="16" t="str">
        <f t="shared" ca="1" si="5"/>
        <v>E</v>
      </c>
      <c r="N16" s="16" t="str">
        <f t="shared" ca="1" si="6"/>
        <v>K</v>
      </c>
      <c r="O16" s="16" t="s">
        <v>63</v>
      </c>
      <c r="P16" s="16" t="s">
        <v>67</v>
      </c>
      <c r="Q16" s="16"/>
    </row>
    <row r="17" spans="1:17" x14ac:dyDescent="0.25">
      <c r="A17" s="6" t="s">
        <v>39</v>
      </c>
      <c r="B17" s="6" t="str">
        <f ca="1">"N"&amp;VLOOKUP(RANDBETWEEN(1,10),Munka2!$A$2:$B$12,2)&amp;VLOOKUP(RANDBETWEEN(1,20),Munka2!$A$1:$C$21,3)&amp;"-"&amp;RANDBETWEEN(1980,YEAR(TODAY()))</f>
        <v>NKE-2008</v>
      </c>
      <c r="C17" s="17" t="s">
        <v>40</v>
      </c>
      <c r="E17" s="11" t="str">
        <f t="shared" ca="1" si="0"/>
        <v>egyetem</v>
      </c>
      <c r="F17" s="11">
        <f t="shared" si="1"/>
        <v>3</v>
      </c>
      <c r="G17" s="12">
        <f t="shared" ca="1" si="2"/>
        <v>11</v>
      </c>
      <c r="H17" s="11" t="str">
        <f t="shared" ca="1" si="3"/>
        <v/>
      </c>
      <c r="J17" s="11">
        <f ca="1">COUNTIF(H2:H21,"pályakezdő")</f>
        <v>1</v>
      </c>
      <c r="L17" s="16" t="str">
        <f t="shared" ca="1" si="4"/>
        <v>N</v>
      </c>
      <c r="M17" s="16" t="str">
        <f t="shared" ca="1" si="5"/>
        <v>E</v>
      </c>
      <c r="N17" s="16" t="str">
        <f t="shared" ca="1" si="6"/>
        <v>K</v>
      </c>
      <c r="O17" s="16" t="s">
        <v>61</v>
      </c>
      <c r="P17" s="16" t="s">
        <v>62</v>
      </c>
      <c r="Q17" s="16" t="s">
        <v>68</v>
      </c>
    </row>
    <row r="18" spans="1:17" x14ac:dyDescent="0.25">
      <c r="A18" s="6" t="s">
        <v>41</v>
      </c>
      <c r="B18" s="6" t="str">
        <f ca="1">"N"&amp;VLOOKUP(RANDBETWEEN(1,10),Munka2!$A$2:$B$12,2)&amp;VLOOKUP(RANDBETWEEN(1,20),Munka2!$A$1:$C$21,3)&amp;"-"&amp;RANDBETWEEN(1980,YEAR(TODAY()))</f>
        <v>NSE-1994</v>
      </c>
      <c r="C18" s="17" t="s">
        <v>42</v>
      </c>
      <c r="E18" s="11" t="str">
        <f t="shared" ca="1" si="0"/>
        <v>egyetem</v>
      </c>
      <c r="F18" s="11">
        <f t="shared" si="1"/>
        <v>2</v>
      </c>
      <c r="G18" s="12">
        <f t="shared" ca="1" si="2"/>
        <v>25</v>
      </c>
      <c r="H18" s="11" t="str">
        <f t="shared" ca="1" si="3"/>
        <v/>
      </c>
      <c r="L18" s="16" t="str">
        <f t="shared" ca="1" si="4"/>
        <v>N</v>
      </c>
      <c r="M18" s="16" t="str">
        <f t="shared" ca="1" si="5"/>
        <v>E</v>
      </c>
      <c r="N18" s="16" t="str">
        <f t="shared" ca="1" si="6"/>
        <v>S</v>
      </c>
      <c r="O18" s="16" t="s">
        <v>72</v>
      </c>
      <c r="P18" s="16" t="s">
        <v>66</v>
      </c>
      <c r="Q18" s="16"/>
    </row>
    <row r="19" spans="1:17" x14ac:dyDescent="0.25">
      <c r="A19" s="6" t="s">
        <v>43</v>
      </c>
      <c r="B19" s="6" t="str">
        <f ca="1">"N"&amp;VLOOKUP(RANDBETWEEN(1,10),Munka2!$A$2:$B$12,2)&amp;VLOOKUP(RANDBETWEEN(1,20),Munka2!$A$1:$C$21,3)&amp;"-"&amp;RANDBETWEEN(1980,YEAR(TODAY()))</f>
        <v>NKE-1992</v>
      </c>
      <c r="C19" s="17" t="s">
        <v>44</v>
      </c>
      <c r="E19" s="11" t="str">
        <f t="shared" ca="1" si="0"/>
        <v>egyetem</v>
      </c>
      <c r="F19" s="11">
        <f t="shared" si="1"/>
        <v>1</v>
      </c>
      <c r="G19" s="12">
        <f t="shared" ca="1" si="2"/>
        <v>27</v>
      </c>
      <c r="H19" s="11" t="str">
        <f t="shared" ca="1" si="3"/>
        <v/>
      </c>
      <c r="J19" s="10" t="s">
        <v>58</v>
      </c>
      <c r="L19" s="16" t="str">
        <f t="shared" ca="1" si="4"/>
        <v>N</v>
      </c>
      <c r="M19" s="16" t="str">
        <f t="shared" ca="1" si="5"/>
        <v>E</v>
      </c>
      <c r="N19" s="16" t="str">
        <f t="shared" ca="1" si="6"/>
        <v>K</v>
      </c>
      <c r="O19" s="16" t="s">
        <v>44</v>
      </c>
      <c r="P19" s="16"/>
      <c r="Q19" s="16"/>
    </row>
    <row r="20" spans="1:17" x14ac:dyDescent="0.25">
      <c r="A20" s="6" t="s">
        <v>45</v>
      </c>
      <c r="B20" s="6" t="str">
        <f ca="1">"F"&amp;VLOOKUP(RANDBETWEEN(1,10),Munka2!$A$2:$B$12,2)&amp;VLOOKUP(RANDBETWEEN(1,20),Munka2!$A$1:$C$21,3)&amp;"-"&amp;RANDBETWEEN(1980,YEAR(TODAY()))</f>
        <v>FSE-2011</v>
      </c>
      <c r="C20" s="17" t="s">
        <v>46</v>
      </c>
      <c r="E20" s="11" t="str">
        <f t="shared" ca="1" si="0"/>
        <v>egyetem</v>
      </c>
      <c r="F20" s="11">
        <f t="shared" si="1"/>
        <v>2</v>
      </c>
      <c r="G20" s="12">
        <f t="shared" ca="1" si="2"/>
        <v>8</v>
      </c>
      <c r="H20" s="11" t="str">
        <f t="shared" ca="1" si="3"/>
        <v/>
      </c>
      <c r="J20" s="11">
        <f ca="1">COUNTIF(N2:N21,"Ó")</f>
        <v>3</v>
      </c>
      <c r="L20" s="16" t="str">
        <f t="shared" ca="1" si="4"/>
        <v>F</v>
      </c>
      <c r="M20" s="16" t="str">
        <f t="shared" ca="1" si="5"/>
        <v>E</v>
      </c>
      <c r="N20" s="16" t="str">
        <f t="shared" ca="1" si="6"/>
        <v>S</v>
      </c>
      <c r="O20" s="16" t="s">
        <v>23</v>
      </c>
      <c r="P20" s="16" t="s">
        <v>72</v>
      </c>
      <c r="Q20" s="16"/>
    </row>
    <row r="21" spans="1:17" x14ac:dyDescent="0.25">
      <c r="A21" s="6" t="s">
        <v>47</v>
      </c>
      <c r="B21" s="6" t="str">
        <f ca="1">"N"&amp;VLOOKUP(RANDBETWEEN(1,10),Munka2!$A$2:$B$12,2)&amp;VLOOKUP(RANDBETWEEN(1,20),Munka2!$A$1:$C$21,3)&amp;"-"&amp;RANDBETWEEN(1980,YEAR(TODAY()))</f>
        <v>NKE-2017</v>
      </c>
      <c r="C21" s="17" t="s">
        <v>48</v>
      </c>
      <c r="E21" s="11" t="str">
        <f t="shared" ca="1" si="0"/>
        <v>egyetem</v>
      </c>
      <c r="F21" s="11">
        <f t="shared" si="1"/>
        <v>2</v>
      </c>
      <c r="G21" s="12">
        <f t="shared" ca="1" si="2"/>
        <v>2</v>
      </c>
      <c r="H21" s="11" t="str">
        <f t="shared" ca="1" si="3"/>
        <v>pályakezdő</v>
      </c>
      <c r="L21" s="16" t="str">
        <f t="shared" ca="1" si="4"/>
        <v>N</v>
      </c>
      <c r="M21" s="16" t="str">
        <f t="shared" ca="1" si="5"/>
        <v>E</v>
      </c>
      <c r="N21" s="16" t="str">
        <f t="shared" ca="1" si="6"/>
        <v>K</v>
      </c>
      <c r="O21" s="16" t="s">
        <v>61</v>
      </c>
      <c r="P21" s="16" t="s">
        <v>70</v>
      </c>
      <c r="Q21" s="16"/>
    </row>
  </sheetData>
  <sheetProtection algorithmName="SHA-512" hashValue="zBidFPKYLHcA6IVqtzvCyLNIMjXEkMmxYi6eVA1bs1ML0Xiis/+LMxyiRsCKL5joLQLpbdaux9XAVHAhzrZYSg==" saltValue="v2nQ7UC8Y7eNASDSd+/ocg==" spinCount="100000" sheet="1" objects="1" scenarios="1" selectLockedCells="1" selectUnlockedCells="1"/>
  <pageMargins left="0.7" right="0.7" top="0.75" bottom="0.75" header="0.3" footer="0.3"/>
  <pageSetup paperSize="9" orientation="portrait" verticalDpi="0" r:id="rId1"/>
  <ignoredErrors>
    <ignoredError sqref="B20 B1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CE7A0-C76F-4AB4-85C2-686D2755256D}">
  <dimension ref="A1:F21"/>
  <sheetViews>
    <sheetView workbookViewId="0">
      <selection activeCell="C18" sqref="C18"/>
    </sheetView>
  </sheetViews>
  <sheetFormatPr defaultRowHeight="15" x14ac:dyDescent="0.25"/>
  <cols>
    <col min="1" max="2" width="9.140625" style="1"/>
    <col min="3" max="3" width="10.5703125" style="1" bestFit="1" customWidth="1"/>
    <col min="4" max="16384" width="9.140625" style="1"/>
  </cols>
  <sheetData>
    <row r="1" spans="1:6" x14ac:dyDescent="0.25">
      <c r="B1" s="1" t="s">
        <v>3</v>
      </c>
      <c r="C1" s="1" t="s">
        <v>52</v>
      </c>
      <c r="F1" s="1">
        <v>23</v>
      </c>
    </row>
    <row r="2" spans="1:6" x14ac:dyDescent="0.25">
      <c r="A2" s="1">
        <v>1</v>
      </c>
      <c r="B2" s="1" t="s">
        <v>4</v>
      </c>
      <c r="C2" s="1" t="s">
        <v>53</v>
      </c>
    </row>
    <row r="3" spans="1:6" x14ac:dyDescent="0.25">
      <c r="A3" s="1">
        <v>2</v>
      </c>
      <c r="B3" s="1" t="s">
        <v>5</v>
      </c>
      <c r="C3" s="1" t="s">
        <v>53</v>
      </c>
      <c r="F3" s="1">
        <f>CONVERT(F1,"g","kg")</f>
        <v>2.3E-2</v>
      </c>
    </row>
    <row r="4" spans="1:6" x14ac:dyDescent="0.25">
      <c r="A4" s="1">
        <v>3</v>
      </c>
      <c r="B4" s="1" t="s">
        <v>6</v>
      </c>
      <c r="C4" s="1" t="s">
        <v>53</v>
      </c>
    </row>
    <row r="5" spans="1:6" x14ac:dyDescent="0.25">
      <c r="A5" s="1">
        <v>4</v>
      </c>
      <c r="B5" s="1" t="s">
        <v>4</v>
      </c>
      <c r="C5" s="1" t="s">
        <v>53</v>
      </c>
      <c r="F5" s="1" t="str">
        <f ca="1">INFO("KÖNYVTÁR")</f>
        <v>C:\Users\Felhasználó\Desktop\jt\inf\excel\</v>
      </c>
    </row>
    <row r="6" spans="1:6" x14ac:dyDescent="0.25">
      <c r="A6" s="1">
        <v>5</v>
      </c>
      <c r="B6" s="1" t="s">
        <v>4</v>
      </c>
      <c r="C6" s="1" t="s">
        <v>53</v>
      </c>
    </row>
    <row r="7" spans="1:6" x14ac:dyDescent="0.25">
      <c r="A7" s="1">
        <v>6</v>
      </c>
      <c r="B7" s="1" t="s">
        <v>6</v>
      </c>
      <c r="C7" s="1" t="s">
        <v>19</v>
      </c>
    </row>
    <row r="8" spans="1:6" x14ac:dyDescent="0.25">
      <c r="A8" s="1">
        <v>7</v>
      </c>
      <c r="B8" s="1" t="s">
        <v>4</v>
      </c>
      <c r="C8" s="1" t="s">
        <v>53</v>
      </c>
    </row>
    <row r="9" spans="1:6" x14ac:dyDescent="0.25">
      <c r="A9" s="1">
        <v>8</v>
      </c>
      <c r="B9" s="1" t="s">
        <v>4</v>
      </c>
      <c r="C9" s="1" t="s">
        <v>53</v>
      </c>
    </row>
    <row r="10" spans="1:6" x14ac:dyDescent="0.25">
      <c r="A10" s="1">
        <v>9</v>
      </c>
      <c r="B10" s="1" t="s">
        <v>5</v>
      </c>
      <c r="C10" s="1" t="s">
        <v>53</v>
      </c>
    </row>
    <row r="11" spans="1:6" x14ac:dyDescent="0.25">
      <c r="A11" s="1">
        <v>10</v>
      </c>
      <c r="B11" s="1" t="s">
        <v>6</v>
      </c>
      <c r="C11" s="1" t="s">
        <v>53</v>
      </c>
    </row>
    <row r="12" spans="1:6" x14ac:dyDescent="0.25">
      <c r="A12" s="1">
        <v>11</v>
      </c>
      <c r="C12" s="1" t="s">
        <v>53</v>
      </c>
    </row>
    <row r="13" spans="1:6" x14ac:dyDescent="0.25">
      <c r="A13" s="1">
        <v>12</v>
      </c>
      <c r="C13" s="1" t="s">
        <v>19</v>
      </c>
    </row>
    <row r="14" spans="1:6" x14ac:dyDescent="0.25">
      <c r="A14" s="1">
        <v>13</v>
      </c>
      <c r="C14" s="1" t="s">
        <v>53</v>
      </c>
    </row>
    <row r="15" spans="1:6" x14ac:dyDescent="0.25">
      <c r="A15" s="1">
        <v>14</v>
      </c>
      <c r="C15" s="1" t="s">
        <v>53</v>
      </c>
    </row>
    <row r="16" spans="1:6" x14ac:dyDescent="0.25">
      <c r="A16" s="1">
        <v>15</v>
      </c>
      <c r="C16" s="1" t="s">
        <v>53</v>
      </c>
    </row>
    <row r="17" spans="1:3" x14ac:dyDescent="0.25">
      <c r="A17" s="1">
        <v>16</v>
      </c>
      <c r="C17" s="1" t="s">
        <v>53</v>
      </c>
    </row>
    <row r="18" spans="1:3" x14ac:dyDescent="0.25">
      <c r="A18" s="1">
        <v>17</v>
      </c>
      <c r="C18" s="1" t="s">
        <v>53</v>
      </c>
    </row>
    <row r="19" spans="1:3" x14ac:dyDescent="0.25">
      <c r="A19" s="1">
        <v>18</v>
      </c>
      <c r="C19" s="1" t="s">
        <v>19</v>
      </c>
    </row>
    <row r="20" spans="1:3" x14ac:dyDescent="0.25">
      <c r="A20" s="1">
        <v>19</v>
      </c>
      <c r="C20" s="1" t="s">
        <v>53</v>
      </c>
    </row>
    <row r="21" spans="1:3" x14ac:dyDescent="0.25">
      <c r="A21" s="1">
        <v>20</v>
      </c>
      <c r="C21" s="1" t="s">
        <v>19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nyers</vt:lpstr>
      <vt:lpstr>minta</vt:lpstr>
      <vt:lpstr>megoldás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2019-10-23T16:24:18Z</dcterms:created>
  <dcterms:modified xsi:type="dcterms:W3CDTF">2019-10-23T18:41:48Z</dcterms:modified>
</cp:coreProperties>
</file>