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20785B3A-9109-4FF6-B1BE-E0E55F9F01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ztályzat" sheetId="1" r:id="rId1"/>
    <sheet name="testtömegindex-feladat" sheetId="3" r:id="rId2"/>
    <sheet name="testtömegindex-megoldás" sheetId="2" r:id="rId3"/>
    <sheet name="hanszeres vizgsa-feladat" sheetId="5" r:id="rId4"/>
    <sheet name="hangszeres vizgsa-megoldás" sheetId="4" r:id="rId5"/>
    <sheet name="csípősség-feladat" sheetId="7" r:id="rId6"/>
    <sheet name="csípősség-megoldás" sheetId="6" r:id="rId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2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M2" i="5"/>
  <c r="L2" i="5"/>
  <c r="M8" i="4"/>
  <c r="M12" i="4"/>
  <c r="M3" i="4"/>
  <c r="M5" i="4"/>
  <c r="M9" i="4"/>
  <c r="M2" i="4"/>
  <c r="M7" i="4"/>
  <c r="M10" i="4"/>
  <c r="M4" i="4"/>
  <c r="M11" i="4"/>
  <c r="M6" i="4"/>
  <c r="L8" i="4"/>
  <c r="L12" i="4"/>
  <c r="L3" i="4"/>
  <c r="L5" i="4"/>
  <c r="L9" i="4"/>
  <c r="L2" i="4"/>
  <c r="L7" i="4"/>
  <c r="L10" i="4"/>
  <c r="L4" i="4"/>
  <c r="L11" i="4"/>
  <c r="L6" i="4"/>
  <c r="B3" i="4"/>
  <c r="D3" i="4" s="1"/>
  <c r="B4" i="4"/>
  <c r="C4" i="4" s="1"/>
  <c r="B5" i="4"/>
  <c r="B6" i="4"/>
  <c r="D6" i="4" s="1"/>
  <c r="B7" i="4"/>
  <c r="D7" i="4" s="1"/>
  <c r="B8" i="4"/>
  <c r="C8" i="4" s="1"/>
  <c r="B9" i="4"/>
  <c r="C9" i="4" s="1"/>
  <c r="B10" i="4"/>
  <c r="D10" i="4" s="1"/>
  <c r="B11" i="4"/>
  <c r="D11" i="4" s="1"/>
  <c r="B12" i="4"/>
  <c r="C12" i="4" s="1"/>
  <c r="B13" i="4"/>
  <c r="C13" i="4" s="1"/>
  <c r="B14" i="4"/>
  <c r="D14" i="4" s="1"/>
  <c r="B15" i="4"/>
  <c r="D15" i="4" s="1"/>
  <c r="B16" i="4"/>
  <c r="C16" i="4" s="1"/>
  <c r="B17" i="4"/>
  <c r="C17" i="4" s="1"/>
  <c r="B18" i="4"/>
  <c r="D18" i="4" s="1"/>
  <c r="B19" i="4"/>
  <c r="D19" i="4" s="1"/>
  <c r="B20" i="4"/>
  <c r="C20" i="4" s="1"/>
  <c r="B21" i="4"/>
  <c r="B22" i="4"/>
  <c r="D22" i="4" s="1"/>
  <c r="B23" i="4"/>
  <c r="D23" i="4" s="1"/>
  <c r="B24" i="4"/>
  <c r="C24" i="4" s="1"/>
  <c r="B25" i="4"/>
  <c r="C25" i="4" s="1"/>
  <c r="B26" i="4"/>
  <c r="D26" i="4" s="1"/>
  <c r="B27" i="4"/>
  <c r="D27" i="4" s="1"/>
  <c r="B28" i="4"/>
  <c r="C28" i="4" s="1"/>
  <c r="B29" i="4"/>
  <c r="C29" i="4" s="1"/>
  <c r="J16" i="4" s="1"/>
  <c r="B30" i="4"/>
  <c r="D30" i="4" s="1"/>
  <c r="B31" i="4"/>
  <c r="D31" i="4" s="1"/>
  <c r="B32" i="4"/>
  <c r="C32" i="4" s="1"/>
  <c r="B33" i="4"/>
  <c r="C33" i="4" s="1"/>
  <c r="B34" i="4"/>
  <c r="D34" i="4" s="1"/>
  <c r="B2" i="4"/>
  <c r="D2" i="4" s="1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F21" i="4" l="1"/>
  <c r="F5" i="4"/>
  <c r="C21" i="4"/>
  <c r="C5" i="4"/>
  <c r="C34" i="4"/>
  <c r="C30" i="4"/>
  <c r="C26" i="4"/>
  <c r="C22" i="4"/>
  <c r="C18" i="4"/>
  <c r="C14" i="4"/>
  <c r="C10" i="4"/>
  <c r="C6" i="4"/>
  <c r="C31" i="4"/>
  <c r="C27" i="4"/>
  <c r="C23" i="4"/>
  <c r="C19" i="4"/>
  <c r="C15" i="4"/>
  <c r="C11" i="4"/>
  <c r="C7" i="4"/>
  <c r="C3" i="4"/>
  <c r="C2" i="4"/>
  <c r="F29" i="4"/>
  <c r="J19" i="4" s="1"/>
  <c r="E20" i="4"/>
  <c r="F33" i="4"/>
  <c r="F13" i="4"/>
  <c r="E32" i="4"/>
  <c r="E28" i="4"/>
  <c r="E12" i="4"/>
  <c r="E8" i="4"/>
  <c r="F9" i="4"/>
  <c r="F18" i="4"/>
  <c r="F10" i="4"/>
  <c r="F25" i="4"/>
  <c r="F17" i="4"/>
  <c r="E24" i="4"/>
  <c r="F26" i="4"/>
  <c r="E16" i="4"/>
  <c r="E4" i="4"/>
  <c r="E29" i="4"/>
  <c r="J18" i="4" s="1"/>
  <c r="F34" i="4"/>
  <c r="E25" i="4"/>
  <c r="E17" i="4"/>
  <c r="E9" i="4"/>
  <c r="E33" i="4"/>
  <c r="F22" i="4"/>
  <c r="F14" i="4"/>
  <c r="F6" i="4"/>
  <c r="F30" i="4"/>
  <c r="E21" i="4"/>
  <c r="E13" i="4"/>
  <c r="E5" i="4"/>
  <c r="D32" i="4"/>
  <c r="D16" i="4"/>
  <c r="D12" i="4"/>
  <c r="E34" i="4"/>
  <c r="D33" i="4"/>
  <c r="F31" i="4"/>
  <c r="E30" i="4"/>
  <c r="D29" i="4"/>
  <c r="J17" i="4" s="1"/>
  <c r="F27" i="4"/>
  <c r="E26" i="4"/>
  <c r="D25" i="4"/>
  <c r="F23" i="4"/>
  <c r="E22" i="4"/>
  <c r="D21" i="4"/>
  <c r="F19" i="4"/>
  <c r="E18" i="4"/>
  <c r="D17" i="4"/>
  <c r="F15" i="4"/>
  <c r="E14" i="4"/>
  <c r="D13" i="4"/>
  <c r="F11" i="4"/>
  <c r="E10" i="4"/>
  <c r="D9" i="4"/>
  <c r="F7" i="4"/>
  <c r="E6" i="4"/>
  <c r="D5" i="4"/>
  <c r="F3" i="4"/>
  <c r="D20" i="4"/>
  <c r="D8" i="4"/>
  <c r="D4" i="4"/>
  <c r="F32" i="4"/>
  <c r="E31" i="4"/>
  <c r="F28" i="4"/>
  <c r="E27" i="4"/>
  <c r="F24" i="4"/>
  <c r="E23" i="4"/>
  <c r="F20" i="4"/>
  <c r="E19" i="4"/>
  <c r="F16" i="4"/>
  <c r="E15" i="4"/>
  <c r="F12" i="4"/>
  <c r="E11" i="4"/>
  <c r="F8" i="4"/>
  <c r="E7" i="4"/>
  <c r="F4" i="4"/>
  <c r="E3" i="4"/>
  <c r="D28" i="4"/>
  <c r="D24" i="4"/>
  <c r="F2" i="4"/>
  <c r="E2" i="4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B32" i="1"/>
  <c r="E32" i="2"/>
  <c r="C32" i="2" l="1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D2" i="2" l="1"/>
  <c r="D4" i="2"/>
  <c r="E3" i="2" s="1"/>
  <c r="D6" i="2"/>
  <c r="E5" i="2" s="1"/>
  <c r="D10" i="2"/>
  <c r="E9" i="2" s="1"/>
  <c r="D12" i="2"/>
  <c r="E11" i="2" s="1"/>
  <c r="D8" i="2"/>
  <c r="E7" i="2" s="1"/>
  <c r="D14" i="2"/>
  <c r="E13" i="2" s="1"/>
  <c r="D16" i="2"/>
  <c r="E15" i="2" s="1"/>
  <c r="D18" i="2"/>
  <c r="E17" i="2" s="1"/>
  <c r="D20" i="2"/>
  <c r="E19" i="2" s="1"/>
  <c r="D22" i="2"/>
  <c r="E21" i="2" s="1"/>
  <c r="D30" i="2"/>
  <c r="E29" i="2" s="1"/>
  <c r="D32" i="2"/>
  <c r="E31" i="2" s="1"/>
  <c r="D24" i="2"/>
  <c r="E23" i="2" s="1"/>
  <c r="D26" i="2"/>
  <c r="E25" i="2" s="1"/>
  <c r="D28" i="2"/>
  <c r="E27" i="2" s="1"/>
  <c r="D3" i="2"/>
  <c r="E2" i="2" s="1"/>
  <c r="D5" i="2"/>
  <c r="E4" i="2" s="1"/>
  <c r="D7" i="2"/>
  <c r="E6" i="2" s="1"/>
  <c r="D9" i="2"/>
  <c r="E8" i="2" s="1"/>
  <c r="D11" i="2"/>
  <c r="E10" i="2" s="1"/>
  <c r="D13" i="2"/>
  <c r="E12" i="2" s="1"/>
  <c r="D15" i="2"/>
  <c r="E14" i="2" s="1"/>
  <c r="D17" i="2"/>
  <c r="E16" i="2" s="1"/>
  <c r="D19" i="2"/>
  <c r="E18" i="2" s="1"/>
  <c r="D21" i="2"/>
  <c r="E20" i="2" s="1"/>
  <c r="D23" i="2"/>
  <c r="E22" i="2" s="1"/>
  <c r="D25" i="2"/>
  <c r="E24" i="2" s="1"/>
  <c r="D27" i="2"/>
  <c r="E26" i="2" s="1"/>
  <c r="D31" i="2"/>
  <c r="E30" i="2" s="1"/>
  <c r="D29" i="2"/>
  <c r="E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D1" authorId="0" shapeId="0" xr:uid="{91E3580A-5C38-417A-AF97-7C8D3F770A5C}">
      <text>
        <r>
          <rPr>
            <b/>
            <sz val="14"/>
            <color indexed="81"/>
            <rFont val="Tahoma"/>
            <family val="2"/>
            <charset val="238"/>
          </rPr>
          <t>TTI = T</t>
        </r>
        <r>
          <rPr>
            <sz val="14"/>
            <color indexed="81"/>
            <rFont val="Tahoma"/>
            <family val="2"/>
            <charset val="238"/>
          </rPr>
          <t>est</t>
        </r>
        <r>
          <rPr>
            <b/>
            <sz val="14"/>
            <color indexed="81"/>
            <rFont val="Tahoma"/>
            <family val="2"/>
            <charset val="238"/>
          </rPr>
          <t>T</t>
        </r>
        <r>
          <rPr>
            <sz val="14"/>
            <color indexed="81"/>
            <rFont val="Tahoma"/>
            <family val="2"/>
            <charset val="238"/>
          </rPr>
          <t>ömeg</t>
        </r>
        <r>
          <rPr>
            <b/>
            <sz val="14"/>
            <color indexed="81"/>
            <rFont val="Tahoma"/>
            <family val="2"/>
            <charset val="238"/>
          </rPr>
          <t>I</t>
        </r>
        <r>
          <rPr>
            <sz val="14"/>
            <color indexed="81"/>
            <rFont val="Tahoma"/>
            <family val="2"/>
            <charset val="238"/>
          </rPr>
          <t xml:space="preserve">ndex
</t>
        </r>
        <r>
          <rPr>
            <sz val="10"/>
            <color indexed="81"/>
            <rFont val="Tahoma"/>
            <family val="2"/>
            <charset val="238"/>
          </rPr>
          <t>TTI = testömeg(kg) : ( (magasság(m) x magasság(m) 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D1" authorId="0" shapeId="0" xr:uid="{4BD2C388-934D-4F74-AB96-FDD78B2BAA7D}">
      <text>
        <r>
          <rPr>
            <b/>
            <sz val="14"/>
            <color indexed="81"/>
            <rFont val="Tahoma"/>
            <family val="2"/>
            <charset val="238"/>
          </rPr>
          <t>TTI = T</t>
        </r>
        <r>
          <rPr>
            <sz val="14"/>
            <color indexed="81"/>
            <rFont val="Tahoma"/>
            <family val="2"/>
            <charset val="238"/>
          </rPr>
          <t>est</t>
        </r>
        <r>
          <rPr>
            <b/>
            <sz val="14"/>
            <color indexed="81"/>
            <rFont val="Tahoma"/>
            <family val="2"/>
            <charset val="238"/>
          </rPr>
          <t>T</t>
        </r>
        <r>
          <rPr>
            <sz val="14"/>
            <color indexed="81"/>
            <rFont val="Tahoma"/>
            <family val="2"/>
            <charset val="238"/>
          </rPr>
          <t>ömeg</t>
        </r>
        <r>
          <rPr>
            <b/>
            <sz val="14"/>
            <color indexed="81"/>
            <rFont val="Tahoma"/>
            <family val="2"/>
            <charset val="238"/>
          </rPr>
          <t>I</t>
        </r>
        <r>
          <rPr>
            <sz val="14"/>
            <color indexed="81"/>
            <rFont val="Tahoma"/>
            <family val="2"/>
            <charset val="238"/>
          </rPr>
          <t xml:space="preserve">ndex
</t>
        </r>
        <r>
          <rPr>
            <sz val="10"/>
            <color indexed="81"/>
            <rFont val="Tahoma"/>
            <family val="2"/>
            <charset val="238"/>
          </rPr>
          <t>TTI = testömeg(kg) : ( (magasság(m) x magasság(m) 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K2" authorId="0" shapeId="0" xr:uid="{F11CF040-0C07-44F0-9E56-ADD90D26E011}">
      <text>
        <r>
          <rPr>
            <sz val="11"/>
            <color indexed="81"/>
            <rFont val="Tahoma"/>
            <family val="2"/>
            <charset val="238"/>
          </rPr>
          <t xml:space="preserve">A Scoville-skála a paprikafajták csípősségét méri. A Capsicum nemzetség tagjai (paprikafélék) csípősségét a </t>
        </r>
        <r>
          <rPr>
            <b/>
            <sz val="11"/>
            <color indexed="81"/>
            <rFont val="Tahoma"/>
            <family val="2"/>
            <charset val="238"/>
          </rPr>
          <t>kapszaicin</t>
        </r>
        <r>
          <rPr>
            <sz val="11"/>
            <color indexed="81"/>
            <rFont val="Tahoma"/>
            <family val="2"/>
            <charset val="238"/>
          </rPr>
          <t xml:space="preserve"> nevű anyag okozza. Ez a bőr hőérzékelő idegvégződéseit ingerli, különösen a nyálkahártyákon. A Scoville-féle csípősségi egység (</t>
        </r>
        <r>
          <rPr>
            <b/>
            <sz val="11"/>
            <color indexed="81"/>
            <rFont val="Tahoma"/>
            <family val="2"/>
            <charset val="238"/>
          </rPr>
          <t>Scoville Heat Unit</t>
        </r>
        <r>
          <rPr>
            <sz val="11"/>
            <color indexed="81"/>
            <rFont val="Tahoma"/>
            <family val="2"/>
            <charset val="238"/>
          </rPr>
          <t>, SHU) a kapszaicin relatív mennyiségét jelzi. Sok csípős szósz használja reklámjaiban a Scoville-skálát.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K2" authorId="0" shapeId="0" xr:uid="{FA86AF4F-CB92-436E-B295-DFEC9EC31E17}">
      <text>
        <r>
          <rPr>
            <sz val="11"/>
            <color indexed="81"/>
            <rFont val="Tahoma"/>
            <family val="2"/>
            <charset val="238"/>
          </rPr>
          <t xml:space="preserve">A Scoville-skála a paprikafajták csípősségét méri. A Capsicum nemzetség tagjai (paprikafélék) csípősségét a </t>
        </r>
        <r>
          <rPr>
            <b/>
            <sz val="11"/>
            <color indexed="81"/>
            <rFont val="Tahoma"/>
            <family val="2"/>
            <charset val="238"/>
          </rPr>
          <t>kapszaicin</t>
        </r>
        <r>
          <rPr>
            <sz val="11"/>
            <color indexed="81"/>
            <rFont val="Tahoma"/>
            <family val="2"/>
            <charset val="238"/>
          </rPr>
          <t xml:space="preserve"> nevű anyag okozza. Ez a bőr hőérzékelő idegvégződéseit ingerli, különösen a nyálkahártyákon. A Scoville-féle csípősségi egység (</t>
        </r>
        <r>
          <rPr>
            <b/>
            <sz val="11"/>
            <color indexed="81"/>
            <rFont val="Tahoma"/>
            <family val="2"/>
            <charset val="238"/>
          </rPr>
          <t>Scoville Heat Unit</t>
        </r>
        <r>
          <rPr>
            <sz val="11"/>
            <color indexed="81"/>
            <rFont val="Tahoma"/>
            <family val="2"/>
            <charset val="238"/>
          </rPr>
          <t>, SHU) a kapszaicin relatív mennyiségét jelzi. Sok csípős szósz használja reklámjaiban a Scoville-skálát.</t>
        </r>
      </text>
    </comment>
  </commentList>
</comments>
</file>

<file path=xl/sharedStrings.xml><?xml version="1.0" encoding="utf-8"?>
<sst xmlns="http://schemas.openxmlformats.org/spreadsheetml/2006/main" count="433" uniqueCount="195">
  <si>
    <t>név</t>
  </si>
  <si>
    <t>Délam Erika</t>
  </si>
  <si>
    <t>Északam Erika</t>
  </si>
  <si>
    <t>Euró Panna</t>
  </si>
  <si>
    <t>Afri Katalin</t>
  </si>
  <si>
    <t>Ázsi Attila</t>
  </si>
  <si>
    <t>Ausztrá Lia</t>
  </si>
  <si>
    <t>Középam Erika</t>
  </si>
  <si>
    <t>Auszt Ria</t>
  </si>
  <si>
    <t>Bulgá Ria</t>
  </si>
  <si>
    <t>Kí Natália</t>
  </si>
  <si>
    <t>Ne Pál</t>
  </si>
  <si>
    <t>Andor Rajmund</t>
  </si>
  <si>
    <t>Skóci Alfréd</t>
  </si>
  <si>
    <t>Pe Ruben</t>
  </si>
  <si>
    <t>Zam Bianka</t>
  </si>
  <si>
    <t>Mexi Kósa</t>
  </si>
  <si>
    <t>Kana Danuta</t>
  </si>
  <si>
    <t>Ukraj Natasa</t>
  </si>
  <si>
    <t>Portugá Lia</t>
  </si>
  <si>
    <t>Ga Bonifác</t>
  </si>
  <si>
    <t>Szene Gál</t>
  </si>
  <si>
    <t>Taj Vanda</t>
  </si>
  <si>
    <t>Kambod Zsanett</t>
  </si>
  <si>
    <t>Újzél Andor</t>
  </si>
  <si>
    <t>Madagasz Károly</t>
  </si>
  <si>
    <t>Chi Lenke</t>
  </si>
  <si>
    <t>Pe Rudolf</t>
  </si>
  <si>
    <t>Venezue Laura</t>
  </si>
  <si>
    <t>Ku Balázs</t>
  </si>
  <si>
    <t>Grönl András</t>
  </si>
  <si>
    <t>pontszám</t>
  </si>
  <si>
    <t>elégtelen</t>
  </si>
  <si>
    <t>elégséges</t>
  </si>
  <si>
    <t>közepes</t>
  </si>
  <si>
    <t>jó</t>
  </si>
  <si>
    <t>jeles</t>
  </si>
  <si>
    <t>osztályzat</t>
  </si>
  <si>
    <t>tömeg</t>
  </si>
  <si>
    <t>magasság</t>
  </si>
  <si>
    <t>súlyos soványság</t>
  </si>
  <si>
    <t>mérsékelt soványság</t>
  </si>
  <si>
    <t>enyhe soványság</t>
  </si>
  <si>
    <t>normális testsúly</t>
  </si>
  <si>
    <t>túlsúlyos</t>
  </si>
  <si>
    <t>enyhe elhízás</t>
  </si>
  <si>
    <t>közepes elhízás</t>
  </si>
  <si>
    <t>súlyos elhízás</t>
  </si>
  <si>
    <t>TTI</t>
  </si>
  <si>
    <t>Hai Tibor</t>
  </si>
  <si>
    <t>TTI = testömeg(kg) : ((magasság(m) x magasság(m))</t>
  </si>
  <si>
    <t>TTI szövegesen</t>
  </si>
  <si>
    <t>Békés Csaba</t>
  </si>
  <si>
    <t>Pest Erzsébet</t>
  </si>
  <si>
    <t>Tisza Örs</t>
  </si>
  <si>
    <t>Buda Örs</t>
  </si>
  <si>
    <t>Porosz Lóránt</t>
  </si>
  <si>
    <t>Salgótar János</t>
  </si>
  <si>
    <t>Kistar Csaba</t>
  </si>
  <si>
    <t>Nyíregyhá Zakariás</t>
  </si>
  <si>
    <t>Szeg Edina</t>
  </si>
  <si>
    <t>Pécsvá Radiszló</t>
  </si>
  <si>
    <t>Nagykani Zsanett</t>
  </si>
  <si>
    <t>Balatonak Ali</t>
  </si>
  <si>
    <t>Monostorapá Tibor</t>
  </si>
  <si>
    <t>Veszp Rémusz</t>
  </si>
  <si>
    <t>Pannonhal Magdolna</t>
  </si>
  <si>
    <t>Sop Ronald</t>
  </si>
  <si>
    <t>Dunake Szilárd</t>
  </si>
  <si>
    <t>Szigetszent Miklós</t>
  </si>
  <si>
    <t>Rác Keve</t>
  </si>
  <si>
    <t>Dunaharasz Tivadar</t>
  </si>
  <si>
    <t>Martonvá Sára</t>
  </si>
  <si>
    <t>Tiszaszent Imre</t>
  </si>
  <si>
    <t>Mártaszent Imre</t>
  </si>
  <si>
    <t>Ka Balambér</t>
  </si>
  <si>
    <t>Hajdúszobosz Lóránt</t>
  </si>
  <si>
    <t>Nyírbá Torda</t>
  </si>
  <si>
    <t>Hajnúná Násfa</t>
  </si>
  <si>
    <t>Hajdú Sámson</t>
  </si>
  <si>
    <t>Füzesgyar Matild</t>
  </si>
  <si>
    <t>Kunszent Márton</t>
  </si>
  <si>
    <t>Tiszakécs Kende</t>
  </si>
  <si>
    <t>Pé Csenge</t>
  </si>
  <si>
    <t>Jászkara Jenő</t>
  </si>
  <si>
    <t>recept</t>
  </si>
  <si>
    <t>beso-
rolás</t>
  </si>
  <si>
    <t>értékelés</t>
  </si>
  <si>
    <t>SHU</t>
  </si>
  <si>
    <t>Példák</t>
  </si>
  <si>
    <t>Beef Madras</t>
  </si>
  <si>
    <t>Nagyon enyhe</t>
  </si>
  <si>
    <t>beef</t>
  </si>
  <si>
    <t>marha</t>
  </si>
  <si>
    <t>Tiszta kapszaicin</t>
  </si>
  <si>
    <t>Beef Makhni</t>
  </si>
  <si>
    <t>Enyhe</t>
  </si>
  <si>
    <t>chicken</t>
  </si>
  <si>
    <t>csirke</t>
  </si>
  <si>
    <t>2 000 000–5 300 000</t>
  </si>
  <si>
    <t>Szabvány paprikaspray, paprika gránát (könnygáz)</t>
  </si>
  <si>
    <t>Beef Rendang</t>
  </si>
  <si>
    <t>Közepes</t>
  </si>
  <si>
    <t>lamb</t>
  </si>
  <si>
    <t>bárány</t>
  </si>
  <si>
    <t>1 500 000 - 2 200 000</t>
  </si>
  <si>
    <t>Carolina Reaper</t>
  </si>
  <si>
    <t>Chicken Bhuna</t>
  </si>
  <si>
    <t>Közepesen erős</t>
  </si>
  <si>
    <t>vegetable</t>
  </si>
  <si>
    <t>növényi</t>
  </si>
  <si>
    <t>1 400 000 - 2 000 000</t>
  </si>
  <si>
    <t>Trinidad Scorpion Morouga</t>
  </si>
  <si>
    <t>Chicken Dopiaza</t>
  </si>
  <si>
    <t>Erős</t>
  </si>
  <si>
    <t>1 000 000 - 1 400 000</t>
  </si>
  <si>
    <t>Trinidad Scorpion Butch T.</t>
  </si>
  <si>
    <t>Chicken Karahi</t>
  </si>
  <si>
    <t>Nagyon erős</t>
  </si>
  <si>
    <t>500 000–1 100 000</t>
  </si>
  <si>
    <t>Bhut, Dorset naga jolokia</t>
  </si>
  <si>
    <t>Chicken Korma</t>
  </si>
  <si>
    <t>Egészségügyi kockázat!!!</t>
  </si>
  <si>
    <t>100 000–500 000</t>
  </si>
  <si>
    <t>Habanero, Scotch Bonnet, Red Savina Habanero</t>
  </si>
  <si>
    <t>Chicken Tikka Masala</t>
  </si>
  <si>
    <t>50 000–100 000</t>
  </si>
  <si>
    <t>Bird's Eye Chili (Thai Chili Pepper)</t>
  </si>
  <si>
    <t>Chicken Vindaloo</t>
  </si>
  <si>
    <t>30 000–50 000</t>
  </si>
  <si>
    <t>Cayenne pepper</t>
  </si>
  <si>
    <t>Lamb Biriyani</t>
  </si>
  <si>
    <t>15 000–30 000</t>
  </si>
  <si>
    <t>Chile de Arbol</t>
  </si>
  <si>
    <t>Lamb Jalfreizi</t>
  </si>
  <si>
    <t>5000–10 000</t>
  </si>
  <si>
    <t>Jalapeńo, hegyes erős (hunagrian Wax pepper)</t>
  </si>
  <si>
    <t>Lamb Passanda</t>
  </si>
  <si>
    <t>2500–6000</t>
  </si>
  <si>
    <t>Cseresznyepaprika, erőspista</t>
  </si>
  <si>
    <t>Malai Kofta</t>
  </si>
  <si>
    <t>1000–2500</t>
  </si>
  <si>
    <t>Poblano,</t>
  </si>
  <si>
    <t>Vegetable Dhansak</t>
  </si>
  <si>
    <t>500–1000</t>
  </si>
  <si>
    <t>Almapaprika</t>
  </si>
  <si>
    <t>Vegetable Kashmiri</t>
  </si>
  <si>
    <t>0-10</t>
  </si>
  <si>
    <t>TV Paprika, édes paprikák</t>
  </si>
  <si>
    <t>Vegetable Korma</t>
  </si>
  <si>
    <t>SCOVILLE-skála</t>
  </si>
  <si>
    <t>angol</t>
  </si>
  <si>
    <t>magyar</t>
  </si>
  <si>
    <t>hely</t>
  </si>
  <si>
    <t>dátum</t>
  </si>
  <si>
    <t>idő</t>
  </si>
  <si>
    <t>French Horn</t>
  </si>
  <si>
    <t>kürt</t>
  </si>
  <si>
    <t>Piano</t>
  </si>
  <si>
    <t>zongora</t>
  </si>
  <si>
    <t>Violin</t>
  </si>
  <si>
    <t>hegedű</t>
  </si>
  <si>
    <t>Clarinet</t>
  </si>
  <si>
    <t>klarinét</t>
  </si>
  <si>
    <t>Flute</t>
  </si>
  <si>
    <t>fuvola</t>
  </si>
  <si>
    <t>Saxophone</t>
  </si>
  <si>
    <t>szakszofon</t>
  </si>
  <si>
    <t>Cello</t>
  </si>
  <si>
    <t>gordonka</t>
  </si>
  <si>
    <t>Harp</t>
  </si>
  <si>
    <t>hárfa</t>
  </si>
  <si>
    <t>Trumpet</t>
  </si>
  <si>
    <t>trombita</t>
  </si>
  <si>
    <t>Drums</t>
  </si>
  <si>
    <t>dobok</t>
  </si>
  <si>
    <t>Tuba</t>
  </si>
  <si>
    <t>tuba</t>
  </si>
  <si>
    <t>hangszer</t>
  </si>
  <si>
    <t>helyszín</t>
  </si>
  <si>
    <t>időpont</t>
  </si>
  <si>
    <t>Név:</t>
  </si>
  <si>
    <t>&lt;--- Írjon be egy nevet!</t>
  </si>
  <si>
    <t>Hangszer:</t>
  </si>
  <si>
    <t>Helyszín:</t>
  </si>
  <si>
    <t>Dátum:</t>
  </si>
  <si>
    <t>Időpont:</t>
  </si>
  <si>
    <t>Debrecen</t>
  </si>
  <si>
    <t>Budapest</t>
  </si>
  <si>
    <t>Pécs</t>
  </si>
  <si>
    <t>Sopron</t>
  </si>
  <si>
    <t>Miskolc</t>
  </si>
  <si>
    <t>Győr</t>
  </si>
  <si>
    <t>Szeged</t>
  </si>
  <si>
    <t>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</si>
</sst>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7" formatCode="h:mm;@"/>
    <numFmt numFmtId="168" formatCode="[$-40E]yyyy/\ mmmm\ d\.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D2C2A"/>
      <name val="Calibri"/>
      <family val="2"/>
      <scheme val="minor"/>
    </font>
    <font>
      <sz val="12"/>
      <color rgb="FF2D2C2A"/>
      <name val="Calibri"/>
      <family val="2"/>
      <scheme val="minor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0" borderId="0" xfId="0" applyFont="1"/>
    <xf numFmtId="0" fontId="8" fillId="7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3" borderId="1" xfId="0" applyNumberForma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14" fontId="0" fillId="10" borderId="1" xfId="0" applyNumberFormat="1" applyFill="1" applyBorder="1" applyAlignment="1">
      <alignment vertical="center"/>
    </xf>
    <xf numFmtId="167" fontId="0" fillId="10" borderId="1" xfId="0" applyNumberFormat="1" applyFill="1" applyBorder="1" applyAlignment="1">
      <alignment vertical="center"/>
    </xf>
    <xf numFmtId="0" fontId="16" fillId="11" borderId="1" xfId="0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creativecommons.org/licenses/by-sa/3.0/" TargetMode="External"/><Relationship Id="rId1" Type="http://schemas.openxmlformats.org/officeDocument/2006/relationships/hyperlink" Target="http://commons.wikimedia.org/wiki/File:Chilli_pepper_4.sv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4</xdr:row>
      <xdr:rowOff>38100</xdr:rowOff>
    </xdr:from>
    <xdr:to>
      <xdr:col>11</xdr:col>
      <xdr:colOff>596611</xdr:colOff>
      <xdr:row>8</xdr:row>
      <xdr:rowOff>38100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F4B43BC-CABA-4A36-8AA1-6A09536A2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354" t="32558" r="39960" b="59743"/>
        <a:stretch/>
      </xdr:blipFill>
      <xdr:spPr>
        <a:xfrm>
          <a:off x="4857750" y="800100"/>
          <a:ext cx="3463636" cy="762000"/>
        </a:xfrm>
        <a:prstGeom prst="rect">
          <a:avLst/>
        </a:prstGeom>
        <a:ln w="28575"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44</xdr:row>
      <xdr:rowOff>0</xdr:rowOff>
    </xdr:from>
    <xdr:ext cx="8660457" cy="233205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E3B22550-5023-4721-8BF4-A7622BE38BE1}"/>
            </a:ext>
          </a:extLst>
        </xdr:cNvPr>
        <xdr:cNvSpPr txBox="1"/>
      </xdr:nvSpPr>
      <xdr:spPr>
        <a:xfrm>
          <a:off x="5667375" y="9001125"/>
          <a:ext cx="866045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900">
              <a:hlinkClick xmlns:r="http://schemas.openxmlformats.org/officeDocument/2006/relationships" r:id="rId1" tooltip="http://commons.wikimedia.org/wiki/File:Chilli_pepper_4.svg"/>
            </a:rPr>
            <a:t>This Photo</a:t>
          </a:r>
          <a:r>
            <a:rPr lang="en-GB" sz="900"/>
            <a:t> by Unknown Author is licensed under </a:t>
          </a:r>
          <a:r>
            <a:rPr lang="en-GB" sz="900">
              <a:hlinkClick xmlns:r="http://schemas.openxmlformats.org/officeDocument/2006/relationships" r:id="rId2" tooltip="https://creativecommons.org/licenses/by-sa/3.0/"/>
            </a:rPr>
            <a:t>CC BY-SA</a:t>
          </a:r>
          <a:endParaRPr lang="en-GB" sz="9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8660457" cy="233205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A158FEB8-8C3F-449D-9B14-7F028D0C2809}"/>
            </a:ext>
          </a:extLst>
        </xdr:cNvPr>
        <xdr:cNvSpPr txBox="1"/>
      </xdr:nvSpPr>
      <xdr:spPr>
        <a:xfrm>
          <a:off x="5667375" y="9001125"/>
          <a:ext cx="866045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900">
              <a:hlinkClick xmlns:r="http://schemas.openxmlformats.org/officeDocument/2006/relationships" r:id="rId1" tooltip="http://commons.wikimedia.org/wiki/File:Chilli_pepper_4.svg"/>
            </a:rPr>
            <a:t>This Photo</a:t>
          </a:r>
          <a:r>
            <a:rPr lang="en-GB" sz="900"/>
            <a:t> by Unknown Author is licensed under </a:t>
          </a:r>
          <a:r>
            <a:rPr lang="en-GB" sz="900">
              <a:hlinkClick xmlns:r="http://schemas.openxmlformats.org/officeDocument/2006/relationships" r:id="rId2" tooltip="https://creativecommons.org/licenses/by-sa/3.0/"/>
            </a:rPr>
            <a:t>CC BY-SA</a:t>
          </a:r>
          <a:endParaRPr lang="en-GB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2"/>
  <sheetViews>
    <sheetView tabSelected="1" workbookViewId="0"/>
  </sheetViews>
  <sheetFormatPr defaultRowHeight="15" x14ac:dyDescent="0.25"/>
  <cols>
    <col min="1" max="1" width="15.42578125" style="1" bestFit="1" customWidth="1"/>
    <col min="2" max="2" width="9.5703125" style="1" bestFit="1" customWidth="1"/>
    <col min="3" max="3" width="9.7109375" style="1" bestFit="1" customWidth="1"/>
    <col min="4" max="7" width="9.140625" style="1"/>
    <col min="8" max="8" width="3" style="1" bestFit="1" customWidth="1"/>
    <col min="9" max="9" width="9.85546875" style="1" bestFit="1" customWidth="1"/>
    <col min="10" max="16384" width="9.140625" style="1"/>
  </cols>
  <sheetData>
    <row r="1" spans="1:9" s="2" customFormat="1" x14ac:dyDescent="0.25">
      <c r="A1" s="4" t="s">
        <v>0</v>
      </c>
      <c r="B1" s="4" t="s">
        <v>31</v>
      </c>
      <c r="C1" s="4" t="s">
        <v>37</v>
      </c>
    </row>
    <row r="2" spans="1:9" x14ac:dyDescent="0.25">
      <c r="A2" s="3" t="s">
        <v>1</v>
      </c>
      <c r="B2" s="3">
        <f ca="1">RANDBETWEEN(1,100)</f>
        <v>74</v>
      </c>
      <c r="C2" s="3"/>
      <c r="H2" s="7"/>
      <c r="I2" s="3" t="s">
        <v>32</v>
      </c>
    </row>
    <row r="3" spans="1:9" x14ac:dyDescent="0.25">
      <c r="A3" s="3" t="s">
        <v>2</v>
      </c>
      <c r="B3" s="3">
        <f t="shared" ref="B3:B32" ca="1" si="0">RANDBETWEEN(1,100)</f>
        <v>49</v>
      </c>
      <c r="C3" s="3"/>
      <c r="H3" s="3">
        <v>25</v>
      </c>
      <c r="I3" s="3" t="s">
        <v>33</v>
      </c>
    </row>
    <row r="4" spans="1:9" x14ac:dyDescent="0.25">
      <c r="A4" s="3" t="s">
        <v>3</v>
      </c>
      <c r="B4" s="3">
        <f t="shared" ca="1" si="0"/>
        <v>52</v>
      </c>
      <c r="C4" s="3"/>
      <c r="H4" s="3">
        <v>40</v>
      </c>
      <c r="I4" s="3" t="s">
        <v>34</v>
      </c>
    </row>
    <row r="5" spans="1:9" x14ac:dyDescent="0.25">
      <c r="A5" s="3" t="s">
        <v>4</v>
      </c>
      <c r="B5" s="3">
        <f t="shared" ca="1" si="0"/>
        <v>74</v>
      </c>
      <c r="C5" s="3"/>
      <c r="H5" s="3">
        <v>60</v>
      </c>
      <c r="I5" s="3" t="s">
        <v>35</v>
      </c>
    </row>
    <row r="6" spans="1:9" x14ac:dyDescent="0.25">
      <c r="A6" s="3" t="s">
        <v>5</v>
      </c>
      <c r="B6" s="3">
        <f t="shared" ca="1" si="0"/>
        <v>30</v>
      </c>
      <c r="C6" s="3"/>
      <c r="H6" s="3">
        <v>80</v>
      </c>
      <c r="I6" s="3" t="s">
        <v>36</v>
      </c>
    </row>
    <row r="7" spans="1:9" x14ac:dyDescent="0.25">
      <c r="A7" s="3" t="s">
        <v>6</v>
      </c>
      <c r="B7" s="3">
        <f t="shared" ca="1" si="0"/>
        <v>98</v>
      </c>
      <c r="C7" s="3"/>
    </row>
    <row r="8" spans="1:9" x14ac:dyDescent="0.25">
      <c r="A8" s="3" t="s">
        <v>7</v>
      </c>
      <c r="B8" s="3">
        <f t="shared" ca="1" si="0"/>
        <v>7</v>
      </c>
      <c r="C8" s="3"/>
    </row>
    <row r="9" spans="1:9" x14ac:dyDescent="0.25">
      <c r="A9" s="3" t="s">
        <v>8</v>
      </c>
      <c r="B9" s="3">
        <f t="shared" ca="1" si="0"/>
        <v>96</v>
      </c>
      <c r="C9" s="3"/>
    </row>
    <row r="10" spans="1:9" x14ac:dyDescent="0.25">
      <c r="A10" s="3" t="s">
        <v>9</v>
      </c>
      <c r="B10" s="3">
        <f t="shared" ca="1" si="0"/>
        <v>24</v>
      </c>
      <c r="C10" s="3"/>
    </row>
    <row r="11" spans="1:9" x14ac:dyDescent="0.25">
      <c r="A11" s="3" t="s">
        <v>10</v>
      </c>
      <c r="B11" s="3">
        <f t="shared" ca="1" si="0"/>
        <v>66</v>
      </c>
      <c r="C11" s="3"/>
    </row>
    <row r="12" spans="1:9" x14ac:dyDescent="0.25">
      <c r="A12" s="3" t="s">
        <v>11</v>
      </c>
      <c r="B12" s="3">
        <f t="shared" ca="1" si="0"/>
        <v>68</v>
      </c>
      <c r="C12" s="3"/>
    </row>
    <row r="13" spans="1:9" x14ac:dyDescent="0.25">
      <c r="A13" s="3" t="s">
        <v>12</v>
      </c>
      <c r="B13" s="3">
        <f t="shared" ca="1" si="0"/>
        <v>38</v>
      </c>
      <c r="C13" s="3"/>
    </row>
    <row r="14" spans="1:9" x14ac:dyDescent="0.25">
      <c r="A14" s="3" t="s">
        <v>13</v>
      </c>
      <c r="B14" s="3">
        <f t="shared" ca="1" si="0"/>
        <v>60</v>
      </c>
      <c r="C14" s="3"/>
    </row>
    <row r="15" spans="1:9" x14ac:dyDescent="0.25">
      <c r="A15" s="3" t="s">
        <v>14</v>
      </c>
      <c r="B15" s="3">
        <f t="shared" ca="1" si="0"/>
        <v>74</v>
      </c>
      <c r="C15" s="3"/>
    </row>
    <row r="16" spans="1:9" x14ac:dyDescent="0.25">
      <c r="A16" s="3" t="s">
        <v>15</v>
      </c>
      <c r="B16" s="3">
        <f t="shared" ca="1" si="0"/>
        <v>67</v>
      </c>
      <c r="C16" s="3"/>
    </row>
    <row r="17" spans="1:3" x14ac:dyDescent="0.25">
      <c r="A17" s="3" t="s">
        <v>16</v>
      </c>
      <c r="B17" s="3">
        <f t="shared" ca="1" si="0"/>
        <v>7</v>
      </c>
      <c r="C17" s="3"/>
    </row>
    <row r="18" spans="1:3" x14ac:dyDescent="0.25">
      <c r="A18" s="3" t="s">
        <v>17</v>
      </c>
      <c r="B18" s="3">
        <f t="shared" ca="1" si="0"/>
        <v>35</v>
      </c>
      <c r="C18" s="3"/>
    </row>
    <row r="19" spans="1:3" x14ac:dyDescent="0.25">
      <c r="A19" s="3" t="s">
        <v>18</v>
      </c>
      <c r="B19" s="3">
        <f t="shared" ca="1" si="0"/>
        <v>14</v>
      </c>
      <c r="C19" s="3"/>
    </row>
    <row r="20" spans="1:3" x14ac:dyDescent="0.25">
      <c r="A20" s="3" t="s">
        <v>19</v>
      </c>
      <c r="B20" s="3">
        <f t="shared" ca="1" si="0"/>
        <v>27</v>
      </c>
      <c r="C20" s="3"/>
    </row>
    <row r="21" spans="1:3" x14ac:dyDescent="0.25">
      <c r="A21" s="3" t="s">
        <v>20</v>
      </c>
      <c r="B21" s="3">
        <f t="shared" ca="1" si="0"/>
        <v>33</v>
      </c>
      <c r="C21" s="3"/>
    </row>
    <row r="22" spans="1:3" x14ac:dyDescent="0.25">
      <c r="A22" s="3" t="s">
        <v>21</v>
      </c>
      <c r="B22" s="3">
        <f t="shared" ca="1" si="0"/>
        <v>57</v>
      </c>
      <c r="C22" s="3"/>
    </row>
    <row r="23" spans="1:3" x14ac:dyDescent="0.25">
      <c r="A23" s="3" t="s">
        <v>22</v>
      </c>
      <c r="B23" s="3">
        <f t="shared" ca="1" si="0"/>
        <v>96</v>
      </c>
      <c r="C23" s="3"/>
    </row>
    <row r="24" spans="1:3" x14ac:dyDescent="0.25">
      <c r="A24" s="3" t="s">
        <v>23</v>
      </c>
      <c r="B24" s="3">
        <f t="shared" ca="1" si="0"/>
        <v>50</v>
      </c>
      <c r="C24" s="3"/>
    </row>
    <row r="25" spans="1:3" x14ac:dyDescent="0.25">
      <c r="A25" s="3" t="s">
        <v>24</v>
      </c>
      <c r="B25" s="3">
        <f t="shared" ca="1" si="0"/>
        <v>5</v>
      </c>
      <c r="C25" s="3"/>
    </row>
    <row r="26" spans="1:3" x14ac:dyDescent="0.25">
      <c r="A26" s="3" t="s">
        <v>25</v>
      </c>
      <c r="B26" s="3">
        <f t="shared" ca="1" si="0"/>
        <v>4</v>
      </c>
      <c r="C26" s="3"/>
    </row>
    <row r="27" spans="1:3" x14ac:dyDescent="0.25">
      <c r="A27" s="3" t="s">
        <v>26</v>
      </c>
      <c r="B27" s="3">
        <f t="shared" ca="1" si="0"/>
        <v>68</v>
      </c>
      <c r="C27" s="3"/>
    </row>
    <row r="28" spans="1:3" x14ac:dyDescent="0.25">
      <c r="A28" s="3" t="s">
        <v>27</v>
      </c>
      <c r="B28" s="3">
        <f t="shared" ca="1" si="0"/>
        <v>75</v>
      </c>
      <c r="C28" s="3"/>
    </row>
    <row r="29" spans="1:3" x14ac:dyDescent="0.25">
      <c r="A29" s="3" t="s">
        <v>28</v>
      </c>
      <c r="B29" s="3">
        <f t="shared" ca="1" si="0"/>
        <v>77</v>
      </c>
      <c r="C29" s="3"/>
    </row>
    <row r="30" spans="1:3" x14ac:dyDescent="0.25">
      <c r="A30" s="3" t="s">
        <v>29</v>
      </c>
      <c r="B30" s="3">
        <f t="shared" ca="1" si="0"/>
        <v>55</v>
      </c>
      <c r="C30" s="3"/>
    </row>
    <row r="31" spans="1:3" x14ac:dyDescent="0.25">
      <c r="A31" s="3" t="s">
        <v>30</v>
      </c>
      <c r="B31" s="3">
        <f t="shared" ca="1" si="0"/>
        <v>94</v>
      </c>
      <c r="C31" s="3"/>
    </row>
    <row r="32" spans="1:3" x14ac:dyDescent="0.25">
      <c r="A32" s="3" t="s">
        <v>49</v>
      </c>
      <c r="B32" s="3">
        <f t="shared" ca="1" si="0"/>
        <v>75</v>
      </c>
      <c r="C32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B5F0-6A4B-40EE-8ED7-A71C738E089A}">
  <sheetPr>
    <tabColor rgb="FF00B050"/>
  </sheetPr>
  <dimension ref="A1:I32"/>
  <sheetViews>
    <sheetView workbookViewId="0"/>
  </sheetViews>
  <sheetFormatPr defaultRowHeight="15" x14ac:dyDescent="0.25"/>
  <cols>
    <col min="1" max="1" width="9.42578125" customWidth="1"/>
    <col min="2" max="2" width="4.85546875" customWidth="1"/>
    <col min="3" max="3" width="6.7109375" customWidth="1"/>
    <col min="4" max="4" width="3.85546875" customWidth="1"/>
    <col min="5" max="5" width="8.7109375" customWidth="1"/>
    <col min="9" max="9" width="10.7109375" customWidth="1"/>
  </cols>
  <sheetData>
    <row r="1" spans="1:9" x14ac:dyDescent="0.25">
      <c r="A1" s="9" t="s">
        <v>0</v>
      </c>
      <c r="B1" s="9" t="s">
        <v>38</v>
      </c>
      <c r="C1" s="9" t="s">
        <v>39</v>
      </c>
      <c r="D1" s="9" t="s">
        <v>48</v>
      </c>
      <c r="E1" s="9" t="s">
        <v>51</v>
      </c>
    </row>
    <row r="2" spans="1:9" x14ac:dyDescent="0.25">
      <c r="A2" s="9" t="s">
        <v>4</v>
      </c>
      <c r="B2" s="9">
        <f ca="1">RANDBETWEEN(45,140)</f>
        <v>138</v>
      </c>
      <c r="C2" s="9">
        <f ca="1">RANDBETWEEN(145,204)</f>
        <v>184</v>
      </c>
      <c r="D2" s="10"/>
      <c r="E2" s="10"/>
      <c r="H2" s="14" t="s">
        <v>48</v>
      </c>
      <c r="I2" s="14"/>
    </row>
    <row r="3" spans="1:9" x14ac:dyDescent="0.25">
      <c r="A3" s="9" t="s">
        <v>12</v>
      </c>
      <c r="B3" s="9">
        <f t="shared" ref="B3:B32" ca="1" si="0">RANDBETWEEN(45,140)</f>
        <v>136</v>
      </c>
      <c r="C3" s="9">
        <f t="shared" ref="C3:C32" ca="1" si="1">RANDBETWEEN(145,204)</f>
        <v>152</v>
      </c>
      <c r="D3" s="10"/>
      <c r="E3" s="10"/>
      <c r="H3" s="8">
        <v>0</v>
      </c>
      <c r="I3" s="8" t="s">
        <v>40</v>
      </c>
    </row>
    <row r="4" spans="1:9" x14ac:dyDescent="0.25">
      <c r="A4" s="9" t="s">
        <v>8</v>
      </c>
      <c r="B4" s="9">
        <f t="shared" ca="1" si="0"/>
        <v>58</v>
      </c>
      <c r="C4" s="9">
        <f t="shared" ca="1" si="1"/>
        <v>172</v>
      </c>
      <c r="D4" s="10"/>
      <c r="E4" s="10"/>
      <c r="H4" s="8">
        <v>16</v>
      </c>
      <c r="I4" s="8" t="s">
        <v>41</v>
      </c>
    </row>
    <row r="5" spans="1:9" x14ac:dyDescent="0.25">
      <c r="A5" s="9" t="s">
        <v>6</v>
      </c>
      <c r="B5" s="9">
        <f t="shared" ca="1" si="0"/>
        <v>132</v>
      </c>
      <c r="C5" s="9">
        <f t="shared" ca="1" si="1"/>
        <v>166</v>
      </c>
      <c r="D5" s="10"/>
      <c r="E5" s="10"/>
      <c r="H5" s="8">
        <v>17</v>
      </c>
      <c r="I5" s="8" t="s">
        <v>42</v>
      </c>
    </row>
    <row r="6" spans="1:9" x14ac:dyDescent="0.25">
      <c r="A6" s="9" t="s">
        <v>5</v>
      </c>
      <c r="B6" s="9">
        <f t="shared" ca="1" si="0"/>
        <v>67</v>
      </c>
      <c r="C6" s="9">
        <f t="shared" ca="1" si="1"/>
        <v>148</v>
      </c>
      <c r="D6" s="10"/>
      <c r="E6" s="10"/>
      <c r="H6" s="8">
        <v>18.5</v>
      </c>
      <c r="I6" s="8" t="s">
        <v>43</v>
      </c>
    </row>
    <row r="7" spans="1:9" x14ac:dyDescent="0.25">
      <c r="A7" s="9" t="s">
        <v>9</v>
      </c>
      <c r="B7" s="9">
        <f t="shared" ca="1" si="0"/>
        <v>82</v>
      </c>
      <c r="C7" s="9">
        <f t="shared" ca="1" si="1"/>
        <v>155</v>
      </c>
      <c r="D7" s="10"/>
      <c r="E7" s="10"/>
      <c r="H7" s="8">
        <v>25</v>
      </c>
      <c r="I7" s="8" t="s">
        <v>44</v>
      </c>
    </row>
    <row r="8" spans="1:9" x14ac:dyDescent="0.25">
      <c r="A8" s="9" t="s">
        <v>26</v>
      </c>
      <c r="B8" s="9">
        <f t="shared" ca="1" si="0"/>
        <v>139</v>
      </c>
      <c r="C8" s="9">
        <f t="shared" ca="1" si="1"/>
        <v>171</v>
      </c>
      <c r="D8" s="10"/>
      <c r="E8" s="10"/>
      <c r="H8" s="8">
        <v>30</v>
      </c>
      <c r="I8" s="8" t="s">
        <v>45</v>
      </c>
    </row>
    <row r="9" spans="1:9" x14ac:dyDescent="0.25">
      <c r="A9" s="9" t="s">
        <v>1</v>
      </c>
      <c r="B9" s="9">
        <f t="shared" ca="1" si="0"/>
        <v>93</v>
      </c>
      <c r="C9" s="9">
        <f t="shared" ca="1" si="1"/>
        <v>197</v>
      </c>
      <c r="D9" s="10"/>
      <c r="E9" s="10"/>
      <c r="H9" s="8">
        <v>35</v>
      </c>
      <c r="I9" s="8" t="s">
        <v>46</v>
      </c>
    </row>
    <row r="10" spans="1:9" x14ac:dyDescent="0.25">
      <c r="A10" s="9" t="s">
        <v>2</v>
      </c>
      <c r="B10" s="9">
        <f t="shared" ca="1" si="0"/>
        <v>140</v>
      </c>
      <c r="C10" s="9">
        <f t="shared" ca="1" si="1"/>
        <v>158</v>
      </c>
      <c r="D10" s="10"/>
      <c r="E10" s="10"/>
      <c r="H10" s="8">
        <v>40</v>
      </c>
      <c r="I10" s="8" t="s">
        <v>47</v>
      </c>
    </row>
    <row r="11" spans="1:9" x14ac:dyDescent="0.25">
      <c r="A11" s="9" t="s">
        <v>3</v>
      </c>
      <c r="B11" s="9">
        <f t="shared" ca="1" si="0"/>
        <v>72</v>
      </c>
      <c r="C11" s="9">
        <f t="shared" ca="1" si="1"/>
        <v>163</v>
      </c>
      <c r="D11" s="10"/>
      <c r="E11" s="10"/>
    </row>
    <row r="12" spans="1:9" x14ac:dyDescent="0.25">
      <c r="A12" s="9" t="s">
        <v>20</v>
      </c>
      <c r="B12" s="9">
        <f t="shared" ca="1" si="0"/>
        <v>126</v>
      </c>
      <c r="C12" s="9">
        <f t="shared" ca="1" si="1"/>
        <v>176</v>
      </c>
      <c r="D12" s="10"/>
      <c r="E12" s="10"/>
    </row>
    <row r="13" spans="1:9" x14ac:dyDescent="0.25">
      <c r="A13" s="9" t="s">
        <v>30</v>
      </c>
      <c r="B13" s="9">
        <f t="shared" ca="1" si="0"/>
        <v>76</v>
      </c>
      <c r="C13" s="9">
        <f t="shared" ca="1" si="1"/>
        <v>201</v>
      </c>
      <c r="D13" s="10"/>
      <c r="E13" s="10"/>
    </row>
    <row r="14" spans="1:9" x14ac:dyDescent="0.25">
      <c r="A14" s="9" t="s">
        <v>49</v>
      </c>
      <c r="B14" s="9">
        <f t="shared" ca="1" si="0"/>
        <v>123</v>
      </c>
      <c r="C14" s="9">
        <f t="shared" ca="1" si="1"/>
        <v>176</v>
      </c>
      <c r="D14" s="10"/>
      <c r="E14" s="10"/>
    </row>
    <row r="15" spans="1:9" x14ac:dyDescent="0.25">
      <c r="A15" s="9" t="s">
        <v>23</v>
      </c>
      <c r="B15" s="9">
        <f t="shared" ca="1" si="0"/>
        <v>56</v>
      </c>
      <c r="C15" s="9">
        <f t="shared" ca="1" si="1"/>
        <v>195</v>
      </c>
      <c r="D15" s="10"/>
      <c r="E15" s="10"/>
    </row>
    <row r="16" spans="1:9" x14ac:dyDescent="0.25">
      <c r="A16" s="9" t="s">
        <v>17</v>
      </c>
      <c r="B16" s="9">
        <f t="shared" ca="1" si="0"/>
        <v>72</v>
      </c>
      <c r="C16" s="9">
        <f t="shared" ca="1" si="1"/>
        <v>168</v>
      </c>
      <c r="D16" s="10"/>
      <c r="E16" s="10"/>
    </row>
    <row r="17" spans="1:5" x14ac:dyDescent="0.25">
      <c r="A17" s="9" t="s">
        <v>10</v>
      </c>
      <c r="B17" s="9">
        <f t="shared" ca="1" si="0"/>
        <v>134</v>
      </c>
      <c r="C17" s="9">
        <f t="shared" ca="1" si="1"/>
        <v>149</v>
      </c>
      <c r="D17" s="10"/>
      <c r="E17" s="10"/>
    </row>
    <row r="18" spans="1:5" x14ac:dyDescent="0.25">
      <c r="A18" s="9" t="s">
        <v>7</v>
      </c>
      <c r="B18" s="9">
        <f t="shared" ca="1" si="0"/>
        <v>112</v>
      </c>
      <c r="C18" s="9">
        <f t="shared" ca="1" si="1"/>
        <v>192</v>
      </c>
      <c r="D18" s="10"/>
      <c r="E18" s="10"/>
    </row>
    <row r="19" spans="1:5" x14ac:dyDescent="0.25">
      <c r="A19" s="9" t="s">
        <v>29</v>
      </c>
      <c r="B19" s="9">
        <f t="shared" ca="1" si="0"/>
        <v>62</v>
      </c>
      <c r="C19" s="9">
        <f t="shared" ca="1" si="1"/>
        <v>185</v>
      </c>
      <c r="D19" s="10"/>
      <c r="E19" s="10"/>
    </row>
    <row r="20" spans="1:5" x14ac:dyDescent="0.25">
      <c r="A20" s="9" t="s">
        <v>25</v>
      </c>
      <c r="B20" s="9">
        <f t="shared" ca="1" si="0"/>
        <v>130</v>
      </c>
      <c r="C20" s="9">
        <f t="shared" ca="1" si="1"/>
        <v>188</v>
      </c>
      <c r="D20" s="10"/>
      <c r="E20" s="10"/>
    </row>
    <row r="21" spans="1:5" x14ac:dyDescent="0.25">
      <c r="A21" s="9" t="s">
        <v>16</v>
      </c>
      <c r="B21" s="9">
        <f t="shared" ca="1" si="0"/>
        <v>140</v>
      </c>
      <c r="C21" s="9">
        <f t="shared" ca="1" si="1"/>
        <v>146</v>
      </c>
      <c r="D21" s="10"/>
      <c r="E21" s="10"/>
    </row>
    <row r="22" spans="1:5" x14ac:dyDescent="0.25">
      <c r="A22" s="9" t="s">
        <v>11</v>
      </c>
      <c r="B22" s="9">
        <f t="shared" ca="1" si="0"/>
        <v>73</v>
      </c>
      <c r="C22" s="9">
        <f t="shared" ca="1" si="1"/>
        <v>147</v>
      </c>
      <c r="D22" s="10"/>
      <c r="E22" s="10"/>
    </row>
    <row r="23" spans="1:5" x14ac:dyDescent="0.25">
      <c r="A23" s="9" t="s">
        <v>14</v>
      </c>
      <c r="B23" s="9">
        <f t="shared" ca="1" si="0"/>
        <v>52</v>
      </c>
      <c r="C23" s="9">
        <f t="shared" ca="1" si="1"/>
        <v>169</v>
      </c>
      <c r="D23" s="10"/>
      <c r="E23" s="10"/>
    </row>
    <row r="24" spans="1:5" x14ac:dyDescent="0.25">
      <c r="A24" s="9" t="s">
        <v>27</v>
      </c>
      <c r="B24" s="9">
        <f t="shared" ca="1" si="0"/>
        <v>111</v>
      </c>
      <c r="C24" s="9">
        <f t="shared" ca="1" si="1"/>
        <v>196</v>
      </c>
      <c r="D24" s="10"/>
      <c r="E24" s="10"/>
    </row>
    <row r="25" spans="1:5" x14ac:dyDescent="0.25">
      <c r="A25" s="9" t="s">
        <v>19</v>
      </c>
      <c r="B25" s="9">
        <f t="shared" ca="1" si="0"/>
        <v>58</v>
      </c>
      <c r="C25" s="9">
        <f t="shared" ca="1" si="1"/>
        <v>193</v>
      </c>
      <c r="D25" s="10"/>
      <c r="E25" s="10"/>
    </row>
    <row r="26" spans="1:5" x14ac:dyDescent="0.25">
      <c r="A26" s="9" t="s">
        <v>13</v>
      </c>
      <c r="B26" s="9">
        <f t="shared" ca="1" si="0"/>
        <v>89</v>
      </c>
      <c r="C26" s="9">
        <f t="shared" ca="1" si="1"/>
        <v>158</v>
      </c>
      <c r="D26" s="10"/>
      <c r="E26" s="10"/>
    </row>
    <row r="27" spans="1:5" x14ac:dyDescent="0.25">
      <c r="A27" s="9" t="s">
        <v>21</v>
      </c>
      <c r="B27" s="9">
        <f t="shared" ca="1" si="0"/>
        <v>92</v>
      </c>
      <c r="C27" s="9">
        <f t="shared" ca="1" si="1"/>
        <v>167</v>
      </c>
      <c r="D27" s="10"/>
      <c r="E27" s="10"/>
    </row>
    <row r="28" spans="1:5" x14ac:dyDescent="0.25">
      <c r="A28" s="9" t="s">
        <v>22</v>
      </c>
      <c r="B28" s="9">
        <f t="shared" ca="1" si="0"/>
        <v>120</v>
      </c>
      <c r="C28" s="9">
        <f t="shared" ca="1" si="1"/>
        <v>199</v>
      </c>
      <c r="D28" s="10"/>
      <c r="E28" s="10"/>
    </row>
    <row r="29" spans="1:5" x14ac:dyDescent="0.25">
      <c r="A29" s="9" t="s">
        <v>24</v>
      </c>
      <c r="B29" s="9">
        <f t="shared" ca="1" si="0"/>
        <v>102</v>
      </c>
      <c r="C29" s="9">
        <f t="shared" ca="1" si="1"/>
        <v>167</v>
      </c>
      <c r="D29" s="10"/>
      <c r="E29" s="10"/>
    </row>
    <row r="30" spans="1:5" x14ac:dyDescent="0.25">
      <c r="A30" s="9" t="s">
        <v>18</v>
      </c>
      <c r="B30" s="9">
        <f t="shared" ca="1" si="0"/>
        <v>111</v>
      </c>
      <c r="C30" s="9">
        <f t="shared" ca="1" si="1"/>
        <v>161</v>
      </c>
      <c r="D30" s="10"/>
      <c r="E30" s="10"/>
    </row>
    <row r="31" spans="1:5" x14ac:dyDescent="0.25">
      <c r="A31" s="9" t="s">
        <v>28</v>
      </c>
      <c r="B31" s="9">
        <f t="shared" ca="1" si="0"/>
        <v>112</v>
      </c>
      <c r="C31" s="9">
        <f t="shared" ca="1" si="1"/>
        <v>195</v>
      </c>
      <c r="D31" s="10"/>
      <c r="E31" s="10"/>
    </row>
    <row r="32" spans="1:5" x14ac:dyDescent="0.25">
      <c r="A32" s="9" t="s">
        <v>15</v>
      </c>
      <c r="B32" s="9">
        <f t="shared" ca="1" si="0"/>
        <v>53</v>
      </c>
      <c r="C32" s="9">
        <f t="shared" ca="1" si="1"/>
        <v>166</v>
      </c>
      <c r="D32" s="10"/>
      <c r="E32" s="10"/>
    </row>
  </sheetData>
  <sortState xmlns:xlrd2="http://schemas.microsoft.com/office/spreadsheetml/2017/richdata2" ref="A2:A32">
    <sortCondition ref="A2"/>
  </sortState>
  <mergeCells count="1">
    <mergeCell ref="H2:I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CDA5-146E-47FB-8AFE-AFE1F8AA4476}">
  <sheetPr>
    <tabColor rgb="FFFF0000"/>
  </sheetPr>
  <dimension ref="A1:O32"/>
  <sheetViews>
    <sheetView workbookViewId="0">
      <selection activeCell="N3" sqref="N3:O3"/>
    </sheetView>
  </sheetViews>
  <sheetFormatPr defaultRowHeight="15" x14ac:dyDescent="0.25"/>
  <cols>
    <col min="1" max="1" width="15.7109375" style="1" bestFit="1" customWidth="1"/>
    <col min="2" max="2" width="9.140625" style="1"/>
    <col min="3" max="3" width="9.42578125" style="1" bestFit="1" customWidth="1"/>
    <col min="4" max="4" width="9.140625" style="1"/>
    <col min="5" max="5" width="19.7109375" style="1" bestFit="1" customWidth="1"/>
    <col min="6" max="6" width="9.140625" style="1"/>
    <col min="7" max="7" width="9.42578125" style="1" bestFit="1" customWidth="1"/>
    <col min="8" max="8" width="7.7109375" style="1" bestFit="1" customWidth="1"/>
    <col min="9" max="9" width="9.28515625" style="1" bestFit="1" customWidth="1"/>
    <col min="10" max="10" width="9.42578125" style="1" bestFit="1" customWidth="1"/>
    <col min="11" max="11" width="7.7109375" style="1" bestFit="1" customWidth="1"/>
    <col min="12" max="12" width="9.28515625" style="1" bestFit="1" customWidth="1"/>
    <col min="13" max="13" width="5.7109375" style="1" customWidth="1"/>
    <col min="14" max="14" width="5" style="1" bestFit="1" customWidth="1"/>
    <col min="15" max="15" width="19.7109375" style="1" bestFit="1" customWidth="1"/>
    <col min="16" max="16384" width="9.140625" style="1"/>
  </cols>
  <sheetData>
    <row r="1" spans="1:15" x14ac:dyDescent="0.25">
      <c r="A1" s="13" t="s">
        <v>0</v>
      </c>
      <c r="B1" s="13" t="s">
        <v>38</v>
      </c>
      <c r="C1" s="13" t="s">
        <v>39</v>
      </c>
      <c r="D1" s="13" t="s">
        <v>48</v>
      </c>
      <c r="E1" s="13" t="s">
        <v>51</v>
      </c>
      <c r="G1" s="7"/>
      <c r="H1" s="7"/>
      <c r="I1" s="7"/>
      <c r="J1" s="7"/>
      <c r="K1" s="7"/>
      <c r="L1" s="7"/>
    </row>
    <row r="2" spans="1:15" x14ac:dyDescent="0.25">
      <c r="A2" s="11" t="s">
        <v>1</v>
      </c>
      <c r="B2" s="11">
        <f ca="1">RANDBETWEEN(45,140)</f>
        <v>84</v>
      </c>
      <c r="C2" s="11">
        <f ca="1">RANDBETWEEN(145,204)</f>
        <v>189</v>
      </c>
      <c r="D2" s="12">
        <f ca="1">B2/((C2/100)*(C2/100))</f>
        <v>23.515579071134628</v>
      </c>
      <c r="E2" s="11" t="str">
        <f ca="1">VLOOKUP(D3,$N$4:$O$11,2,TRUE)</f>
        <v>súlyos soványság</v>
      </c>
      <c r="G2" s="7"/>
      <c r="H2" s="7"/>
      <c r="I2" s="7"/>
      <c r="J2" s="7"/>
      <c r="K2" s="7"/>
      <c r="L2" s="7"/>
    </row>
    <row r="3" spans="1:15" x14ac:dyDescent="0.25">
      <c r="A3" s="11" t="s">
        <v>2</v>
      </c>
      <c r="B3" s="11">
        <f t="shared" ref="B3:B32" ca="1" si="0">RANDBETWEEN(45,140)</f>
        <v>62</v>
      </c>
      <c r="C3" s="11">
        <f t="shared" ref="C3:C32" ca="1" si="1">RANDBETWEEN(145,204)</f>
        <v>203</v>
      </c>
      <c r="D3" s="12">
        <f t="shared" ref="D3:D32" ca="1" si="2">B3/((C3/100)*(C3/100))</f>
        <v>15.045257104030677</v>
      </c>
      <c r="E3" s="11" t="str">
        <f t="shared" ref="E3:E32" ca="1" si="3">VLOOKUP(D4,$N$4:$O$11,2,TRUE)</f>
        <v>enyhe elhízás</v>
      </c>
      <c r="G3" s="16" t="s">
        <v>50</v>
      </c>
      <c r="H3" s="16"/>
      <c r="I3" s="16"/>
      <c r="J3" s="16"/>
      <c r="K3" s="16"/>
      <c r="L3" s="16"/>
      <c r="M3" s="5"/>
      <c r="N3" s="15" t="s">
        <v>48</v>
      </c>
      <c r="O3" s="15"/>
    </row>
    <row r="4" spans="1:15" x14ac:dyDescent="0.25">
      <c r="A4" s="11" t="s">
        <v>3</v>
      </c>
      <c r="B4" s="11">
        <f t="shared" ca="1" si="0"/>
        <v>116</v>
      </c>
      <c r="C4" s="11">
        <f t="shared" ca="1" si="1"/>
        <v>193</v>
      </c>
      <c r="D4" s="12">
        <f t="shared" ca="1" si="2"/>
        <v>31.141775618137402</v>
      </c>
      <c r="E4" s="11" t="str">
        <f t="shared" ca="1" si="3"/>
        <v>súlyos elhízás</v>
      </c>
      <c r="G4" s="7"/>
      <c r="H4" s="7"/>
      <c r="I4" s="7"/>
      <c r="J4" s="7"/>
      <c r="K4" s="7"/>
      <c r="L4" s="7"/>
      <c r="N4" s="6">
        <v>0</v>
      </c>
      <c r="O4" s="6" t="s">
        <v>40</v>
      </c>
    </row>
    <row r="5" spans="1:15" x14ac:dyDescent="0.25">
      <c r="A5" s="11" t="s">
        <v>4</v>
      </c>
      <c r="B5" s="11">
        <f t="shared" ca="1" si="0"/>
        <v>102</v>
      </c>
      <c r="C5" s="11">
        <f t="shared" ca="1" si="1"/>
        <v>146</v>
      </c>
      <c r="D5" s="12">
        <f t="shared" ca="1" si="2"/>
        <v>47.851379245637084</v>
      </c>
      <c r="E5" s="11" t="str">
        <f t="shared" ca="1" si="3"/>
        <v>enyhe soványság</v>
      </c>
      <c r="G5" s="7"/>
      <c r="H5" s="7"/>
      <c r="I5" s="7"/>
      <c r="J5" s="7"/>
      <c r="K5" s="7"/>
      <c r="L5" s="7"/>
      <c r="N5" s="6">
        <v>16</v>
      </c>
      <c r="O5" s="6" t="s">
        <v>41</v>
      </c>
    </row>
    <row r="6" spans="1:15" x14ac:dyDescent="0.25">
      <c r="A6" s="11" t="s">
        <v>5</v>
      </c>
      <c r="B6" s="11">
        <f t="shared" ca="1" si="0"/>
        <v>52</v>
      </c>
      <c r="C6" s="11">
        <f t="shared" ca="1" si="1"/>
        <v>168</v>
      </c>
      <c r="D6" s="12">
        <f t="shared" ca="1" si="2"/>
        <v>18.424036281179141</v>
      </c>
      <c r="E6" s="11" t="str">
        <f t="shared" ca="1" si="3"/>
        <v>túlsúlyos</v>
      </c>
      <c r="G6" s="7"/>
      <c r="H6" s="7"/>
      <c r="I6" s="7"/>
      <c r="J6" s="7"/>
      <c r="K6" s="7"/>
      <c r="L6" s="7"/>
      <c r="N6" s="6">
        <v>17</v>
      </c>
      <c r="O6" s="6" t="s">
        <v>42</v>
      </c>
    </row>
    <row r="7" spans="1:15" x14ac:dyDescent="0.25">
      <c r="A7" s="11" t="s">
        <v>6</v>
      </c>
      <c r="B7" s="11">
        <f t="shared" ca="1" si="0"/>
        <v>104</v>
      </c>
      <c r="C7" s="11">
        <f t="shared" ca="1" si="1"/>
        <v>202</v>
      </c>
      <c r="D7" s="12">
        <f t="shared" ca="1" si="2"/>
        <v>25.487697284579944</v>
      </c>
      <c r="E7" s="11" t="str">
        <f t="shared" ca="1" si="3"/>
        <v>túlsúlyos</v>
      </c>
      <c r="G7" s="7"/>
      <c r="H7" s="7"/>
      <c r="I7" s="7"/>
      <c r="J7" s="7"/>
      <c r="K7" s="7"/>
      <c r="L7" s="7"/>
      <c r="N7" s="6">
        <v>18.5</v>
      </c>
      <c r="O7" s="6" t="s">
        <v>43</v>
      </c>
    </row>
    <row r="8" spans="1:15" x14ac:dyDescent="0.25">
      <c r="A8" s="11" t="s">
        <v>7</v>
      </c>
      <c r="B8" s="11">
        <f t="shared" ca="1" si="0"/>
        <v>67</v>
      </c>
      <c r="C8" s="11">
        <f t="shared" ca="1" si="1"/>
        <v>163</v>
      </c>
      <c r="D8" s="12">
        <f t="shared" ca="1" si="2"/>
        <v>25.217358575783809</v>
      </c>
      <c r="E8" s="11" t="str">
        <f t="shared" ca="1" si="3"/>
        <v>súlyos soványság</v>
      </c>
      <c r="G8" s="7"/>
      <c r="H8" s="7"/>
      <c r="I8" s="7"/>
      <c r="J8" s="7"/>
      <c r="K8" s="7"/>
      <c r="L8" s="7"/>
      <c r="N8" s="6">
        <v>25</v>
      </c>
      <c r="O8" s="6" t="s">
        <v>44</v>
      </c>
    </row>
    <row r="9" spans="1:15" x14ac:dyDescent="0.25">
      <c r="A9" s="11" t="s">
        <v>8</v>
      </c>
      <c r="B9" s="11">
        <f t="shared" ca="1" si="0"/>
        <v>52</v>
      </c>
      <c r="C9" s="11">
        <f t="shared" ca="1" si="1"/>
        <v>202</v>
      </c>
      <c r="D9" s="12">
        <f t="shared" ca="1" si="2"/>
        <v>12.743848642289972</v>
      </c>
      <c r="E9" s="11" t="str">
        <f t="shared" ca="1" si="3"/>
        <v>túlsúlyos</v>
      </c>
      <c r="G9" s="7"/>
      <c r="H9" s="7"/>
      <c r="I9" s="7"/>
      <c r="J9" s="7"/>
      <c r="K9" s="7"/>
      <c r="L9" s="7"/>
      <c r="N9" s="6">
        <v>30</v>
      </c>
      <c r="O9" s="6" t="s">
        <v>45</v>
      </c>
    </row>
    <row r="10" spans="1:15" x14ac:dyDescent="0.25">
      <c r="A10" s="11" t="s">
        <v>9</v>
      </c>
      <c r="B10" s="11">
        <f t="shared" ca="1" si="0"/>
        <v>100</v>
      </c>
      <c r="C10" s="11">
        <f t="shared" ca="1" si="1"/>
        <v>184</v>
      </c>
      <c r="D10" s="12">
        <f t="shared" ca="1" si="2"/>
        <v>29.536862003780715</v>
      </c>
      <c r="E10" s="11" t="str">
        <f t="shared" ca="1" si="3"/>
        <v>normális testsúly</v>
      </c>
      <c r="G10" s="7"/>
      <c r="H10" s="7"/>
      <c r="I10" s="7"/>
      <c r="J10" s="7"/>
      <c r="K10" s="7"/>
      <c r="L10" s="7"/>
      <c r="N10" s="6">
        <v>35</v>
      </c>
      <c r="O10" s="6" t="s">
        <v>46</v>
      </c>
    </row>
    <row r="11" spans="1:15" x14ac:dyDescent="0.25">
      <c r="A11" s="11" t="s">
        <v>10</v>
      </c>
      <c r="B11" s="11">
        <f t="shared" ca="1" si="0"/>
        <v>93</v>
      </c>
      <c r="C11" s="11">
        <f t="shared" ca="1" si="1"/>
        <v>200</v>
      </c>
      <c r="D11" s="12">
        <f t="shared" ca="1" si="2"/>
        <v>23.25</v>
      </c>
      <c r="E11" s="11" t="str">
        <f t="shared" ca="1" si="3"/>
        <v>túlsúlyos</v>
      </c>
      <c r="G11" s="7"/>
      <c r="H11" s="7"/>
      <c r="I11" s="7"/>
      <c r="J11" s="7"/>
      <c r="K11" s="7"/>
      <c r="L11" s="7"/>
      <c r="N11" s="6">
        <v>40</v>
      </c>
      <c r="O11" s="6" t="s">
        <v>47</v>
      </c>
    </row>
    <row r="12" spans="1:15" x14ac:dyDescent="0.25">
      <c r="A12" s="11" t="s">
        <v>11</v>
      </c>
      <c r="B12" s="11">
        <f t="shared" ca="1" si="0"/>
        <v>81</v>
      </c>
      <c r="C12" s="11">
        <f t="shared" ca="1" si="1"/>
        <v>179</v>
      </c>
      <c r="D12" s="12">
        <f t="shared" ca="1" si="2"/>
        <v>25.280109859242845</v>
      </c>
      <c r="E12" s="11" t="str">
        <f t="shared" ca="1" si="3"/>
        <v>túlsúlyos</v>
      </c>
      <c r="G12" s="7"/>
      <c r="H12" s="7"/>
      <c r="I12" s="7"/>
      <c r="J12" s="7"/>
      <c r="K12" s="7"/>
      <c r="L12" s="7"/>
    </row>
    <row r="13" spans="1:15" x14ac:dyDescent="0.25">
      <c r="A13" s="11" t="s">
        <v>12</v>
      </c>
      <c r="B13" s="11">
        <f t="shared" ca="1" si="0"/>
        <v>81</v>
      </c>
      <c r="C13" s="11">
        <f t="shared" ca="1" si="1"/>
        <v>179</v>
      </c>
      <c r="D13" s="12">
        <f t="shared" ca="1" si="2"/>
        <v>25.280109859242845</v>
      </c>
      <c r="E13" s="11" t="str">
        <f t="shared" ca="1" si="3"/>
        <v>súlyos elhízás</v>
      </c>
      <c r="G13" s="7"/>
      <c r="H13" s="7"/>
      <c r="I13" s="7"/>
      <c r="J13" s="7"/>
      <c r="K13" s="7"/>
      <c r="L13" s="7"/>
    </row>
    <row r="14" spans="1:15" x14ac:dyDescent="0.25">
      <c r="A14" s="11" t="s">
        <v>13</v>
      </c>
      <c r="B14" s="11">
        <f t="shared" ca="1" si="0"/>
        <v>125</v>
      </c>
      <c r="C14" s="11">
        <f t="shared" ca="1" si="1"/>
        <v>162</v>
      </c>
      <c r="D14" s="12">
        <f t="shared" ca="1" si="2"/>
        <v>47.629934461210169</v>
      </c>
      <c r="E14" s="11" t="str">
        <f t="shared" ca="1" si="3"/>
        <v>normális testsúly</v>
      </c>
      <c r="G14" s="7"/>
      <c r="H14" s="7"/>
      <c r="I14" s="7"/>
      <c r="J14" s="7"/>
      <c r="K14" s="7"/>
      <c r="L14" s="7"/>
    </row>
    <row r="15" spans="1:15" x14ac:dyDescent="0.25">
      <c r="A15" s="11" t="s">
        <v>14</v>
      </c>
      <c r="B15" s="11">
        <f t="shared" ca="1" si="0"/>
        <v>78</v>
      </c>
      <c r="C15" s="11">
        <f t="shared" ca="1" si="1"/>
        <v>195</v>
      </c>
      <c r="D15" s="12">
        <f t="shared" ca="1" si="2"/>
        <v>20.512820512820515</v>
      </c>
      <c r="E15" s="11" t="str">
        <f t="shared" ca="1" si="3"/>
        <v>túlsúlyos</v>
      </c>
    </row>
    <row r="16" spans="1:15" x14ac:dyDescent="0.25">
      <c r="A16" s="11" t="s">
        <v>15</v>
      </c>
      <c r="B16" s="11">
        <f t="shared" ca="1" si="0"/>
        <v>103</v>
      </c>
      <c r="C16" s="11">
        <f t="shared" ca="1" si="1"/>
        <v>196</v>
      </c>
      <c r="D16" s="12">
        <f t="shared" ca="1" si="2"/>
        <v>26.811745106205748</v>
      </c>
      <c r="E16" s="11" t="str">
        <f t="shared" ca="1" si="3"/>
        <v>súlyos elhízás</v>
      </c>
    </row>
    <row r="17" spans="1:5" x14ac:dyDescent="0.25">
      <c r="A17" s="11" t="s">
        <v>16</v>
      </c>
      <c r="B17" s="11">
        <f t="shared" ca="1" si="0"/>
        <v>133</v>
      </c>
      <c r="C17" s="11">
        <f t="shared" ca="1" si="1"/>
        <v>173</v>
      </c>
      <c r="D17" s="12">
        <f t="shared" ca="1" si="2"/>
        <v>44.438504460556651</v>
      </c>
      <c r="E17" s="11" t="str">
        <f t="shared" ca="1" si="3"/>
        <v>súlyos soványság</v>
      </c>
    </row>
    <row r="18" spans="1:5" x14ac:dyDescent="0.25">
      <c r="A18" s="11" t="s">
        <v>17</v>
      </c>
      <c r="B18" s="11">
        <f t="shared" ca="1" si="0"/>
        <v>59</v>
      </c>
      <c r="C18" s="11">
        <f t="shared" ca="1" si="1"/>
        <v>193</v>
      </c>
      <c r="D18" s="12">
        <f t="shared" ca="1" si="2"/>
        <v>15.839351391983678</v>
      </c>
      <c r="E18" s="11" t="str">
        <f t="shared" ca="1" si="3"/>
        <v>súlyos soványság</v>
      </c>
    </row>
    <row r="19" spans="1:5" x14ac:dyDescent="0.25">
      <c r="A19" s="11" t="s">
        <v>18</v>
      </c>
      <c r="B19" s="11">
        <f t="shared" ca="1" si="0"/>
        <v>56</v>
      </c>
      <c r="C19" s="11">
        <f t="shared" ca="1" si="1"/>
        <v>197</v>
      </c>
      <c r="D19" s="12">
        <f t="shared" ca="1" si="2"/>
        <v>14.429642608673246</v>
      </c>
      <c r="E19" s="11" t="str">
        <f t="shared" ca="1" si="3"/>
        <v>enyhe elhízás</v>
      </c>
    </row>
    <row r="20" spans="1:5" x14ac:dyDescent="0.25">
      <c r="A20" s="11" t="s">
        <v>19</v>
      </c>
      <c r="B20" s="11">
        <f t="shared" ca="1" si="0"/>
        <v>102</v>
      </c>
      <c r="C20" s="11">
        <f t="shared" ca="1" si="1"/>
        <v>182</v>
      </c>
      <c r="D20" s="12">
        <f t="shared" ca="1" si="2"/>
        <v>30.793382441734089</v>
      </c>
      <c r="E20" s="11" t="str">
        <f t="shared" ca="1" si="3"/>
        <v>normális testsúly</v>
      </c>
    </row>
    <row r="21" spans="1:5" x14ac:dyDescent="0.25">
      <c r="A21" s="11" t="s">
        <v>20</v>
      </c>
      <c r="B21" s="11">
        <f t="shared" ca="1" si="0"/>
        <v>87</v>
      </c>
      <c r="C21" s="11">
        <f t="shared" ca="1" si="1"/>
        <v>195</v>
      </c>
      <c r="D21" s="12">
        <f t="shared" ca="1" si="2"/>
        <v>22.87968441814596</v>
      </c>
      <c r="E21" s="11" t="str">
        <f t="shared" ca="1" si="3"/>
        <v>normális testsúly</v>
      </c>
    </row>
    <row r="22" spans="1:5" x14ac:dyDescent="0.25">
      <c r="A22" s="11" t="s">
        <v>21</v>
      </c>
      <c r="B22" s="11">
        <f t="shared" ca="1" si="0"/>
        <v>78</v>
      </c>
      <c r="C22" s="11">
        <f t="shared" ca="1" si="1"/>
        <v>177</v>
      </c>
      <c r="D22" s="12">
        <f t="shared" ca="1" si="2"/>
        <v>24.897060231734173</v>
      </c>
      <c r="E22" s="11" t="str">
        <f t="shared" ca="1" si="3"/>
        <v>túlsúlyos</v>
      </c>
    </row>
    <row r="23" spans="1:5" x14ac:dyDescent="0.25">
      <c r="A23" s="11" t="s">
        <v>22</v>
      </c>
      <c r="B23" s="11">
        <f t="shared" ca="1" si="0"/>
        <v>95</v>
      </c>
      <c r="C23" s="11">
        <f t="shared" ca="1" si="1"/>
        <v>183</v>
      </c>
      <c r="D23" s="12">
        <f t="shared" ca="1" si="2"/>
        <v>28.367523664486843</v>
      </c>
      <c r="E23" s="11" t="str">
        <f t="shared" ca="1" si="3"/>
        <v>súlyos soványság</v>
      </c>
    </row>
    <row r="24" spans="1:5" x14ac:dyDescent="0.25">
      <c r="A24" s="11" t="s">
        <v>23</v>
      </c>
      <c r="B24" s="11">
        <f t="shared" ca="1" si="0"/>
        <v>48</v>
      </c>
      <c r="C24" s="11">
        <f t="shared" ca="1" si="1"/>
        <v>197</v>
      </c>
      <c r="D24" s="12">
        <f t="shared" ca="1" si="2"/>
        <v>12.368265093148496</v>
      </c>
      <c r="E24" s="11" t="str">
        <f t="shared" ca="1" si="3"/>
        <v>túlsúlyos</v>
      </c>
    </row>
    <row r="25" spans="1:5" x14ac:dyDescent="0.25">
      <c r="A25" s="11" t="s">
        <v>24</v>
      </c>
      <c r="B25" s="11">
        <f t="shared" ca="1" si="0"/>
        <v>83</v>
      </c>
      <c r="C25" s="11">
        <f t="shared" ca="1" si="1"/>
        <v>178</v>
      </c>
      <c r="D25" s="12">
        <f t="shared" ca="1" si="2"/>
        <v>26.196187350082059</v>
      </c>
      <c r="E25" s="11" t="str">
        <f t="shared" ca="1" si="3"/>
        <v>normális testsúly</v>
      </c>
    </row>
    <row r="26" spans="1:5" x14ac:dyDescent="0.25">
      <c r="A26" s="11" t="s">
        <v>25</v>
      </c>
      <c r="B26" s="11">
        <f t="shared" ca="1" si="0"/>
        <v>49</v>
      </c>
      <c r="C26" s="11">
        <f t="shared" ca="1" si="1"/>
        <v>161</v>
      </c>
      <c r="D26" s="12">
        <f t="shared" ca="1" si="2"/>
        <v>18.903591682419659</v>
      </c>
      <c r="E26" s="11" t="str">
        <f t="shared" ca="1" si="3"/>
        <v>közepes elhízás</v>
      </c>
    </row>
    <row r="27" spans="1:5" x14ac:dyDescent="0.25">
      <c r="A27" s="11" t="s">
        <v>26</v>
      </c>
      <c r="B27" s="11">
        <f t="shared" ca="1" si="0"/>
        <v>86</v>
      </c>
      <c r="C27" s="11">
        <f t="shared" ca="1" si="1"/>
        <v>154</v>
      </c>
      <c r="D27" s="12">
        <f t="shared" ca="1" si="2"/>
        <v>36.26243885984146</v>
      </c>
      <c r="E27" s="11" t="str">
        <f t="shared" ca="1" si="3"/>
        <v>súlyos elhízás</v>
      </c>
    </row>
    <row r="28" spans="1:5" x14ac:dyDescent="0.25">
      <c r="A28" s="11" t="s">
        <v>27</v>
      </c>
      <c r="B28" s="11">
        <f t="shared" ca="1" si="0"/>
        <v>126</v>
      </c>
      <c r="C28" s="11">
        <f t="shared" ca="1" si="1"/>
        <v>166</v>
      </c>
      <c r="D28" s="12">
        <f t="shared" ca="1" si="2"/>
        <v>45.725068950500798</v>
      </c>
      <c r="E28" s="11" t="str">
        <f t="shared" ca="1" si="3"/>
        <v>mérsékelt soványság</v>
      </c>
    </row>
    <row r="29" spans="1:5" x14ac:dyDescent="0.25">
      <c r="A29" s="11" t="s">
        <v>28</v>
      </c>
      <c r="B29" s="11">
        <f t="shared" ca="1" si="0"/>
        <v>48</v>
      </c>
      <c r="C29" s="11">
        <f t="shared" ca="1" si="1"/>
        <v>173</v>
      </c>
      <c r="D29" s="12">
        <f t="shared" ca="1" si="2"/>
        <v>16.037956497043002</v>
      </c>
      <c r="E29" s="11" t="str">
        <f t="shared" ca="1" si="3"/>
        <v>túlsúlyos</v>
      </c>
    </row>
    <row r="30" spans="1:5" x14ac:dyDescent="0.25">
      <c r="A30" s="11" t="s">
        <v>29</v>
      </c>
      <c r="B30" s="11">
        <f t="shared" ca="1" si="0"/>
        <v>77</v>
      </c>
      <c r="C30" s="11">
        <f t="shared" ca="1" si="1"/>
        <v>173</v>
      </c>
      <c r="D30" s="12">
        <f t="shared" ca="1" si="2"/>
        <v>25.727555214006482</v>
      </c>
      <c r="E30" s="11" t="str">
        <f t="shared" ca="1" si="3"/>
        <v>közepes elhízás</v>
      </c>
    </row>
    <row r="31" spans="1:5" x14ac:dyDescent="0.25">
      <c r="A31" s="11" t="s">
        <v>30</v>
      </c>
      <c r="B31" s="11">
        <f t="shared" ca="1" si="0"/>
        <v>94</v>
      </c>
      <c r="C31" s="11">
        <f t="shared" ca="1" si="1"/>
        <v>161</v>
      </c>
      <c r="D31" s="12">
        <f t="shared" ca="1" si="2"/>
        <v>36.264033023417305</v>
      </c>
      <c r="E31" s="11" t="str">
        <f t="shared" ca="1" si="3"/>
        <v>normális testsúly</v>
      </c>
    </row>
    <row r="32" spans="1:5" x14ac:dyDescent="0.25">
      <c r="A32" s="11" t="s">
        <v>49</v>
      </c>
      <c r="B32" s="11">
        <f t="shared" ca="1" si="0"/>
        <v>96</v>
      </c>
      <c r="C32" s="11">
        <f t="shared" ca="1" si="1"/>
        <v>201</v>
      </c>
      <c r="D32" s="12">
        <f t="shared" ca="1" si="2"/>
        <v>23.761788074552616</v>
      </c>
      <c r="E32" s="11" t="str">
        <f t="shared" si="3"/>
        <v>súlyos soványság</v>
      </c>
    </row>
  </sheetData>
  <sheetProtection selectLockedCells="1" selectUnlockedCells="1"/>
  <mergeCells count="2">
    <mergeCell ref="N3:O3"/>
    <mergeCell ref="G3:L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EC0A-DAA1-47F9-934C-51E9A8FBA10F}">
  <sheetPr>
    <tabColor rgb="FF00B050"/>
  </sheetPr>
  <dimension ref="A1:M34"/>
  <sheetViews>
    <sheetView workbookViewId="0"/>
  </sheetViews>
  <sheetFormatPr defaultRowHeight="15" x14ac:dyDescent="0.25"/>
  <cols>
    <col min="1" max="1" width="12.5703125" customWidth="1"/>
    <col min="2" max="2" width="9.140625" customWidth="1"/>
    <col min="3" max="3" width="5.42578125" customWidth="1"/>
    <col min="4" max="4" width="5.85546875" customWidth="1"/>
    <col min="5" max="5" width="4" customWidth="1"/>
    <col min="6" max="6" width="4.7109375" customWidth="1"/>
    <col min="8" max="8" width="3" hidden="1" customWidth="1"/>
    <col min="9" max="9" width="8.140625" customWidth="1"/>
    <col min="11" max="11" width="7" customWidth="1"/>
    <col min="12" max="12" width="7.28515625" customWidth="1"/>
    <col min="13" max="13" width="7.5703125" customWidth="1"/>
  </cols>
  <sheetData>
    <row r="1" spans="1:13" x14ac:dyDescent="0.25">
      <c r="A1" t="s">
        <v>0</v>
      </c>
      <c r="B1" t="s">
        <v>194</v>
      </c>
      <c r="C1" t="s">
        <v>178</v>
      </c>
      <c r="D1" t="s">
        <v>179</v>
      </c>
      <c r="E1" t="s">
        <v>154</v>
      </c>
      <c r="F1" t="s">
        <v>180</v>
      </c>
      <c r="I1" s="2" t="s">
        <v>151</v>
      </c>
      <c r="J1" s="2" t="s">
        <v>152</v>
      </c>
      <c r="K1" s="2" t="s">
        <v>153</v>
      </c>
      <c r="L1" s="2" t="s">
        <v>154</v>
      </c>
      <c r="M1" s="2" t="s">
        <v>155</v>
      </c>
    </row>
    <row r="2" spans="1:13" x14ac:dyDescent="0.25">
      <c r="A2" s="1" t="s">
        <v>52</v>
      </c>
      <c r="B2" t="str">
        <f ca="1">VLOOKUP(RANDBETWEEN(1,11),$H$2:$N$12,2)</f>
        <v>Drums</v>
      </c>
      <c r="H2">
        <v>1</v>
      </c>
      <c r="I2" s="1" t="s">
        <v>156</v>
      </c>
      <c r="J2" s="1" t="s">
        <v>157</v>
      </c>
      <c r="K2" s="1" t="s">
        <v>187</v>
      </c>
      <c r="L2" s="36">
        <f ca="1">TODAY()+RANDBETWEEN(10,90)</f>
        <v>43950</v>
      </c>
      <c r="M2" s="37">
        <f ca="1">TIME(RANDBETWEEN(8,18),MROUND(RANDBETWEEN(0,55),15),15)</f>
        <v>0.46892361111111108</v>
      </c>
    </row>
    <row r="3" spans="1:13" x14ac:dyDescent="0.25">
      <c r="A3" s="1" t="s">
        <v>53</v>
      </c>
      <c r="B3" t="str">
        <f t="shared" ref="B3:B34" ca="1" si="0">VLOOKUP(RANDBETWEEN(1,11),$H$2:$N$12,2)</f>
        <v>Piano</v>
      </c>
      <c r="H3">
        <v>2</v>
      </c>
      <c r="I3" s="1" t="s">
        <v>158</v>
      </c>
      <c r="J3" s="1" t="s">
        <v>159</v>
      </c>
      <c r="K3" s="1" t="s">
        <v>188</v>
      </c>
      <c r="L3" s="36">
        <f t="shared" ref="L3:L12" ca="1" si="1">TODAY()+RANDBETWEEN(10,90)</f>
        <v>43986</v>
      </c>
      <c r="M3" s="37">
        <f t="shared" ref="M3:M12" ca="1" si="2">TIME(RANDBETWEEN(8,18),MROUND(RANDBETWEEN(0,55),15),15)</f>
        <v>0.72934027777777777</v>
      </c>
    </row>
    <row r="4" spans="1:13" x14ac:dyDescent="0.25">
      <c r="A4" s="1" t="s">
        <v>54</v>
      </c>
      <c r="B4" t="str">
        <f t="shared" ca="1" si="0"/>
        <v>Clarinet</v>
      </c>
      <c r="H4">
        <v>3</v>
      </c>
      <c r="I4" s="1" t="s">
        <v>160</v>
      </c>
      <c r="J4" s="1" t="s">
        <v>161</v>
      </c>
      <c r="K4" s="1" t="s">
        <v>189</v>
      </c>
      <c r="L4" s="36">
        <f t="shared" ca="1" si="1"/>
        <v>43961</v>
      </c>
      <c r="M4" s="37">
        <f t="shared" ca="1" si="2"/>
        <v>0.39600694444444445</v>
      </c>
    </row>
    <row r="5" spans="1:13" x14ac:dyDescent="0.25">
      <c r="A5" s="1" t="s">
        <v>55</v>
      </c>
      <c r="B5" t="str">
        <f t="shared" ca="1" si="0"/>
        <v>Saxophone</v>
      </c>
      <c r="H5">
        <v>4</v>
      </c>
      <c r="I5" s="1" t="s">
        <v>162</v>
      </c>
      <c r="J5" s="1" t="s">
        <v>163</v>
      </c>
      <c r="K5" s="1" t="s">
        <v>188</v>
      </c>
      <c r="L5" s="36">
        <f t="shared" ca="1" si="1"/>
        <v>43962</v>
      </c>
      <c r="M5" s="37">
        <f t="shared" ca="1" si="2"/>
        <v>0.53142361111111114</v>
      </c>
    </row>
    <row r="6" spans="1:13" x14ac:dyDescent="0.25">
      <c r="A6" s="1" t="s">
        <v>56</v>
      </c>
      <c r="B6" t="str">
        <f t="shared" ca="1" si="0"/>
        <v>Trumpet</v>
      </c>
      <c r="H6">
        <v>5</v>
      </c>
      <c r="I6" s="1" t="s">
        <v>164</v>
      </c>
      <c r="J6" s="1" t="s">
        <v>165</v>
      </c>
      <c r="K6" s="1" t="s">
        <v>190</v>
      </c>
      <c r="L6" s="36">
        <f t="shared" ca="1" si="1"/>
        <v>43961</v>
      </c>
      <c r="M6" s="37">
        <f t="shared" ca="1" si="2"/>
        <v>0.42725694444444445</v>
      </c>
    </row>
    <row r="7" spans="1:13" x14ac:dyDescent="0.25">
      <c r="A7" s="1" t="s">
        <v>79</v>
      </c>
      <c r="B7" t="str">
        <f t="shared" ca="1" si="0"/>
        <v>French Horn</v>
      </c>
      <c r="H7">
        <v>6</v>
      </c>
      <c r="I7" s="1" t="s">
        <v>166</v>
      </c>
      <c r="J7" s="1" t="s">
        <v>167</v>
      </c>
      <c r="K7" s="1" t="s">
        <v>188</v>
      </c>
      <c r="L7" s="36">
        <f t="shared" ca="1" si="1"/>
        <v>43945</v>
      </c>
      <c r="M7" s="37">
        <f t="shared" ca="1" si="2"/>
        <v>0.39600694444444445</v>
      </c>
    </row>
    <row r="8" spans="1:13" x14ac:dyDescent="0.25">
      <c r="A8" s="1" t="s">
        <v>57</v>
      </c>
      <c r="B8" t="str">
        <f t="shared" ca="1" si="0"/>
        <v>French Horn</v>
      </c>
      <c r="H8">
        <v>7</v>
      </c>
      <c r="I8" s="1" t="s">
        <v>168</v>
      </c>
      <c r="J8" s="1" t="s">
        <v>169</v>
      </c>
      <c r="K8" s="1" t="s">
        <v>188</v>
      </c>
      <c r="L8" s="36">
        <f t="shared" ca="1" si="1"/>
        <v>43908</v>
      </c>
      <c r="M8" s="37">
        <f t="shared" ca="1" si="2"/>
        <v>0.57309027777777777</v>
      </c>
    </row>
    <row r="9" spans="1:13" x14ac:dyDescent="0.25">
      <c r="A9" s="1" t="s">
        <v>58</v>
      </c>
      <c r="B9" t="str">
        <f t="shared" ca="1" si="0"/>
        <v>Harp</v>
      </c>
      <c r="H9">
        <v>8</v>
      </c>
      <c r="I9" s="1" t="s">
        <v>170</v>
      </c>
      <c r="J9" s="1" t="s">
        <v>171</v>
      </c>
      <c r="K9" s="1" t="s">
        <v>187</v>
      </c>
      <c r="L9" s="36">
        <f t="shared" ca="1" si="1"/>
        <v>43958</v>
      </c>
      <c r="M9" s="37">
        <f t="shared" ca="1" si="2"/>
        <v>0.63559027777777777</v>
      </c>
    </row>
    <row r="10" spans="1:13" x14ac:dyDescent="0.25">
      <c r="A10" s="1" t="s">
        <v>59</v>
      </c>
      <c r="B10" t="str">
        <f t="shared" ca="1" si="0"/>
        <v>French Horn</v>
      </c>
      <c r="H10">
        <v>9</v>
      </c>
      <c r="I10" s="1" t="s">
        <v>172</v>
      </c>
      <c r="J10" s="1" t="s">
        <v>173</v>
      </c>
      <c r="K10" s="1" t="s">
        <v>191</v>
      </c>
      <c r="L10" s="36">
        <f t="shared" ca="1" si="1"/>
        <v>43914</v>
      </c>
      <c r="M10" s="37">
        <f t="shared" ca="1" si="2"/>
        <v>0.7710069444444444</v>
      </c>
    </row>
    <row r="11" spans="1:13" x14ac:dyDescent="0.25">
      <c r="A11" s="1" t="s">
        <v>73</v>
      </c>
      <c r="B11" t="str">
        <f t="shared" ca="1" si="0"/>
        <v>Violin</v>
      </c>
      <c r="H11">
        <v>10</v>
      </c>
      <c r="I11" s="1" t="s">
        <v>174</v>
      </c>
      <c r="J11" s="1" t="s">
        <v>175</v>
      </c>
      <c r="K11" s="1" t="s">
        <v>192</v>
      </c>
      <c r="L11" s="36">
        <f t="shared" ca="1" si="1"/>
        <v>43978</v>
      </c>
      <c r="M11" s="37">
        <f t="shared" ca="1" si="2"/>
        <v>0.69809027777777777</v>
      </c>
    </row>
    <row r="12" spans="1:13" x14ac:dyDescent="0.25">
      <c r="A12" s="1" t="s">
        <v>74</v>
      </c>
      <c r="B12" t="str">
        <f t="shared" ca="1" si="0"/>
        <v>Drums</v>
      </c>
      <c r="H12">
        <v>11</v>
      </c>
      <c r="I12" s="1" t="s">
        <v>176</v>
      </c>
      <c r="J12" s="1" t="s">
        <v>177</v>
      </c>
      <c r="K12" s="1" t="s">
        <v>193</v>
      </c>
      <c r="L12" s="36">
        <f t="shared" ca="1" si="1"/>
        <v>43984</v>
      </c>
      <c r="M12" s="37">
        <f t="shared" ca="1" si="2"/>
        <v>0.63559027777777777</v>
      </c>
    </row>
    <row r="13" spans="1:13" x14ac:dyDescent="0.25">
      <c r="A13" s="1" t="s">
        <v>75</v>
      </c>
      <c r="B13" t="str">
        <f t="shared" ca="1" si="0"/>
        <v>Flute</v>
      </c>
    </row>
    <row r="14" spans="1:13" x14ac:dyDescent="0.25">
      <c r="A14" s="1" t="s">
        <v>60</v>
      </c>
      <c r="B14" t="str">
        <f t="shared" ca="1" si="0"/>
        <v>Drums</v>
      </c>
    </row>
    <row r="15" spans="1:13" x14ac:dyDescent="0.25">
      <c r="A15" s="1" t="s">
        <v>61</v>
      </c>
      <c r="B15" t="str">
        <f t="shared" ca="1" si="0"/>
        <v>Flute</v>
      </c>
      <c r="I15" s="48" t="s">
        <v>181</v>
      </c>
      <c r="J15" s="8"/>
      <c r="K15" s="47" t="s">
        <v>182</v>
      </c>
      <c r="L15" s="46"/>
    </row>
    <row r="16" spans="1:13" x14ac:dyDescent="0.25">
      <c r="A16" s="1" t="s">
        <v>62</v>
      </c>
      <c r="B16" t="str">
        <f t="shared" ca="1" si="0"/>
        <v>French Horn</v>
      </c>
      <c r="I16" s="48" t="s">
        <v>183</v>
      </c>
      <c r="J16" s="8"/>
      <c r="K16" s="1"/>
      <c r="L16" s="5"/>
    </row>
    <row r="17" spans="1:12" x14ac:dyDescent="0.25">
      <c r="A17" s="1" t="s">
        <v>63</v>
      </c>
      <c r="B17" t="str">
        <f t="shared" ca="1" si="0"/>
        <v>Flute</v>
      </c>
      <c r="I17" s="48" t="s">
        <v>184</v>
      </c>
      <c r="J17" s="8"/>
      <c r="K17" s="1"/>
      <c r="L17" s="5"/>
    </row>
    <row r="18" spans="1:12" x14ac:dyDescent="0.25">
      <c r="A18" s="1" t="s">
        <v>64</v>
      </c>
      <c r="B18" t="str">
        <f t="shared" ca="1" si="0"/>
        <v>Piano</v>
      </c>
      <c r="I18" s="48" t="s">
        <v>185</v>
      </c>
      <c r="J18" s="44"/>
      <c r="K18" s="1"/>
      <c r="L18" s="5"/>
    </row>
    <row r="19" spans="1:12" x14ac:dyDescent="0.25">
      <c r="A19" s="1" t="s">
        <v>65</v>
      </c>
      <c r="B19" t="str">
        <f t="shared" ca="1" si="0"/>
        <v>Cello</v>
      </c>
      <c r="I19" s="48" t="s">
        <v>186</v>
      </c>
      <c r="J19" s="45"/>
      <c r="K19" s="1"/>
      <c r="L19" s="5"/>
    </row>
    <row r="20" spans="1:12" x14ac:dyDescent="0.25">
      <c r="A20" s="1" t="s">
        <v>66</v>
      </c>
      <c r="B20" t="str">
        <f t="shared" ca="1" si="0"/>
        <v>Harp</v>
      </c>
    </row>
    <row r="21" spans="1:12" x14ac:dyDescent="0.25">
      <c r="A21" s="1" t="s">
        <v>67</v>
      </c>
      <c r="B21" t="str">
        <f t="shared" ca="1" si="0"/>
        <v>Flute</v>
      </c>
    </row>
    <row r="22" spans="1:12" x14ac:dyDescent="0.25">
      <c r="A22" s="1" t="s">
        <v>68</v>
      </c>
      <c r="B22" t="str">
        <f t="shared" ca="1" si="0"/>
        <v>Drums</v>
      </c>
    </row>
    <row r="23" spans="1:12" x14ac:dyDescent="0.25">
      <c r="A23" s="1" t="s">
        <v>78</v>
      </c>
      <c r="B23" t="str">
        <f t="shared" ca="1" si="0"/>
        <v>Saxophone</v>
      </c>
    </row>
    <row r="24" spans="1:12" x14ac:dyDescent="0.25">
      <c r="A24" s="1" t="s">
        <v>69</v>
      </c>
      <c r="B24" t="str">
        <f t="shared" ca="1" si="0"/>
        <v>Flute</v>
      </c>
    </row>
    <row r="25" spans="1:12" x14ac:dyDescent="0.25">
      <c r="A25" s="1" t="s">
        <v>70</v>
      </c>
      <c r="B25" t="str">
        <f t="shared" ca="1" si="0"/>
        <v>Piano</v>
      </c>
    </row>
    <row r="26" spans="1:12" x14ac:dyDescent="0.25">
      <c r="A26" s="1" t="s">
        <v>71</v>
      </c>
      <c r="B26" t="str">
        <f t="shared" ca="1" si="0"/>
        <v>Clarinet</v>
      </c>
    </row>
    <row r="27" spans="1:12" x14ac:dyDescent="0.25">
      <c r="A27" s="1" t="s">
        <v>72</v>
      </c>
      <c r="B27" t="str">
        <f t="shared" ca="1" si="0"/>
        <v>Piano</v>
      </c>
    </row>
    <row r="28" spans="1:12" x14ac:dyDescent="0.25">
      <c r="A28" s="1" t="s">
        <v>76</v>
      </c>
      <c r="B28" t="str">
        <f t="shared" ca="1" si="0"/>
        <v>French Horn</v>
      </c>
    </row>
    <row r="29" spans="1:12" x14ac:dyDescent="0.25">
      <c r="A29" s="1" t="s">
        <v>77</v>
      </c>
      <c r="B29" t="str">
        <f t="shared" ca="1" si="0"/>
        <v>Piano</v>
      </c>
    </row>
    <row r="30" spans="1:12" x14ac:dyDescent="0.25">
      <c r="A30" s="1" t="s">
        <v>80</v>
      </c>
      <c r="B30" t="str">
        <f t="shared" ca="1" si="0"/>
        <v>Clarinet</v>
      </c>
    </row>
    <row r="31" spans="1:12" x14ac:dyDescent="0.25">
      <c r="A31" s="1" t="s">
        <v>81</v>
      </c>
      <c r="B31" t="str">
        <f t="shared" ca="1" si="0"/>
        <v>Trumpet</v>
      </c>
    </row>
    <row r="32" spans="1:12" x14ac:dyDescent="0.25">
      <c r="A32" s="1" t="s">
        <v>82</v>
      </c>
      <c r="B32" t="str">
        <f t="shared" ca="1" si="0"/>
        <v>Piano</v>
      </c>
    </row>
    <row r="33" spans="1:2" x14ac:dyDescent="0.25">
      <c r="A33" s="1" t="s">
        <v>83</v>
      </c>
      <c r="B33" t="str">
        <f t="shared" ca="1" si="0"/>
        <v>Piano</v>
      </c>
    </row>
    <row r="34" spans="1:2" x14ac:dyDescent="0.25">
      <c r="A34" s="1" t="s">
        <v>84</v>
      </c>
      <c r="B34" t="str">
        <f t="shared" ca="1" si="0"/>
        <v>Tuba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A231-75FC-47F5-984E-45AE9171A364}">
  <sheetPr>
    <tabColor rgb="FFFF0000"/>
  </sheetPr>
  <dimension ref="A1:M34"/>
  <sheetViews>
    <sheetView workbookViewId="0">
      <selection activeCell="N1" sqref="N1"/>
    </sheetView>
  </sheetViews>
  <sheetFormatPr defaultRowHeight="15" x14ac:dyDescent="0.25"/>
  <cols>
    <col min="1" max="1" width="19.85546875" style="1" bestFit="1" customWidth="1"/>
    <col min="2" max="2" width="11.7109375" style="1" bestFit="1" customWidth="1"/>
    <col min="3" max="3" width="11.7109375" style="1" customWidth="1"/>
    <col min="4" max="6" width="10.28515625" style="1" bestFit="1" customWidth="1"/>
    <col min="7" max="7" width="9.140625" style="1"/>
    <col min="8" max="8" width="3" style="1" hidden="1" customWidth="1"/>
    <col min="9" max="9" width="11.7109375" style="1" bestFit="1" customWidth="1"/>
    <col min="10" max="10" width="14.42578125" style="1" bestFit="1" customWidth="1"/>
    <col min="11" max="11" width="9.5703125" style="1" bestFit="1" customWidth="1"/>
    <col min="12" max="12" width="10.140625" style="1" bestFit="1" customWidth="1"/>
    <col min="13" max="16384" width="9.140625" style="1"/>
  </cols>
  <sheetData>
    <row r="1" spans="1:13" s="2" customFormat="1" x14ac:dyDescent="0.25">
      <c r="A1" s="43" t="s">
        <v>0</v>
      </c>
      <c r="B1" s="43" t="s">
        <v>194</v>
      </c>
      <c r="C1" s="43" t="s">
        <v>178</v>
      </c>
      <c r="D1" s="43" t="s">
        <v>179</v>
      </c>
      <c r="E1" s="43" t="s">
        <v>154</v>
      </c>
      <c r="F1" s="43" t="s">
        <v>180</v>
      </c>
      <c r="I1" s="2" t="s">
        <v>151</v>
      </c>
      <c r="J1" s="2" t="s">
        <v>152</v>
      </c>
      <c r="K1" s="2" t="s">
        <v>153</v>
      </c>
      <c r="L1" s="2" t="s">
        <v>154</v>
      </c>
      <c r="M1" s="2" t="s">
        <v>155</v>
      </c>
    </row>
    <row r="2" spans="1:13" x14ac:dyDescent="0.25">
      <c r="A2" s="40" t="s">
        <v>63</v>
      </c>
      <c r="B2" s="40" t="str">
        <f ca="1">VLOOKUP(RANDBETWEEN(1,11),$H$2:$N$12,2)</f>
        <v>Violin</v>
      </c>
      <c r="C2" s="40" t="str">
        <f ca="1">VLOOKUP(B2,$I$2:$M$12,2)</f>
        <v>hegedű</v>
      </c>
      <c r="D2" s="40" t="str">
        <f ca="1">VLOOKUP($B2,$I$2:$M$12,3)</f>
        <v>Pécs</v>
      </c>
      <c r="E2" s="41">
        <f ca="1">VLOOKUP($B2,$I$2:$M$12,4)</f>
        <v>43921</v>
      </c>
      <c r="F2" s="42">
        <f ca="1">VLOOKUP($B2,$I$2:$M$12,5)</f>
        <v>0.54184027777777777</v>
      </c>
      <c r="H2" s="1">
        <v>1</v>
      </c>
      <c r="I2" s="1" t="s">
        <v>168</v>
      </c>
      <c r="J2" s="1" t="s">
        <v>169</v>
      </c>
      <c r="K2" s="1" t="s">
        <v>188</v>
      </c>
      <c r="L2" s="36">
        <f ca="1">TODAY()+RANDBETWEEN(10,90)</f>
        <v>43967</v>
      </c>
      <c r="M2" s="37">
        <f ca="1">TIME(RANDBETWEEN(8,18),MROUND(RANDBETWEEN(0,55),15),15)</f>
        <v>0.78142361111111114</v>
      </c>
    </row>
    <row r="3" spans="1:13" x14ac:dyDescent="0.25">
      <c r="A3" s="40" t="s">
        <v>52</v>
      </c>
      <c r="B3" s="40" t="str">
        <f ca="1">VLOOKUP(RANDBETWEEN(1,11),$H$2:$N$12,2)</f>
        <v>Harp</v>
      </c>
      <c r="C3" s="40" t="str">
        <f t="shared" ref="C3:C34" ca="1" si="0">VLOOKUP(B3,$I$2:$M$12,2)</f>
        <v>hárfa</v>
      </c>
      <c r="D3" s="40" t="str">
        <f t="shared" ref="D3:D34" ca="1" si="1">VLOOKUP($B3,$I$2:$M$12,3)</f>
        <v>Debrecen</v>
      </c>
      <c r="E3" s="41">
        <f t="shared" ref="E3:E34" ca="1" si="2">VLOOKUP($B3,$I$2:$M$12,4)</f>
        <v>43961</v>
      </c>
      <c r="F3" s="42">
        <f t="shared" ref="F3:F34" ca="1" si="3">VLOOKUP($B3,$I$2:$M$12,5)</f>
        <v>0.42725694444444445</v>
      </c>
      <c r="H3" s="1">
        <v>2</v>
      </c>
      <c r="I3" s="1" t="s">
        <v>162</v>
      </c>
      <c r="J3" s="1" t="s">
        <v>163</v>
      </c>
      <c r="K3" s="1" t="s">
        <v>188</v>
      </c>
      <c r="L3" s="36">
        <f ca="1">TODAY()+RANDBETWEEN(10,90)</f>
        <v>43979</v>
      </c>
      <c r="M3" s="37">
        <f ca="1">TIME(RANDBETWEEN(8,18),MROUND(RANDBETWEEN(0,55),15),15)</f>
        <v>0.56267361111111114</v>
      </c>
    </row>
    <row r="4" spans="1:13" x14ac:dyDescent="0.25">
      <c r="A4" s="40" t="s">
        <v>55</v>
      </c>
      <c r="B4" s="40" t="str">
        <f ca="1">VLOOKUP(RANDBETWEEN(1,11),$H$2:$N$12,2)</f>
        <v>Trumpet</v>
      </c>
      <c r="C4" s="40" t="str">
        <f t="shared" ca="1" si="0"/>
        <v>trombita</v>
      </c>
      <c r="D4" s="40" t="str">
        <f t="shared" ca="1" si="1"/>
        <v>Miskolc</v>
      </c>
      <c r="E4" s="41">
        <f t="shared" ca="1" si="2"/>
        <v>43988</v>
      </c>
      <c r="F4" s="42">
        <f t="shared" ca="1" si="3"/>
        <v>0.76059027777777777</v>
      </c>
      <c r="H4" s="1">
        <v>3</v>
      </c>
      <c r="I4" s="1" t="s">
        <v>174</v>
      </c>
      <c r="J4" s="1" t="s">
        <v>175</v>
      </c>
      <c r="K4" s="1" t="s">
        <v>192</v>
      </c>
      <c r="L4" s="36">
        <f ca="1">TODAY()+RANDBETWEEN(10,90)</f>
        <v>43961</v>
      </c>
      <c r="M4" s="37">
        <f ca="1">TIME(RANDBETWEEN(8,18),MROUND(RANDBETWEEN(0,55),15),15)</f>
        <v>0.78142361111111114</v>
      </c>
    </row>
    <row r="5" spans="1:13" x14ac:dyDescent="0.25">
      <c r="A5" s="40" t="s">
        <v>71</v>
      </c>
      <c r="B5" s="40" t="str">
        <f ca="1">VLOOKUP(RANDBETWEEN(1,11),$H$2:$N$12,2)</f>
        <v>Saxophone</v>
      </c>
      <c r="C5" s="40" t="str">
        <f t="shared" ca="1" si="0"/>
        <v>szakszofon</v>
      </c>
      <c r="D5" s="40" t="str">
        <f t="shared" ca="1" si="1"/>
        <v>Budapest</v>
      </c>
      <c r="E5" s="41">
        <f t="shared" ca="1" si="2"/>
        <v>43976</v>
      </c>
      <c r="F5" s="42">
        <f t="shared" ca="1" si="3"/>
        <v>0.48975694444444445</v>
      </c>
      <c r="H5" s="1">
        <v>4</v>
      </c>
      <c r="I5" s="1" t="s">
        <v>164</v>
      </c>
      <c r="J5" s="1" t="s">
        <v>165</v>
      </c>
      <c r="K5" s="1" t="s">
        <v>190</v>
      </c>
      <c r="L5" s="36">
        <f ca="1">TODAY()+RANDBETWEEN(10,90)</f>
        <v>43916</v>
      </c>
      <c r="M5" s="37">
        <f ca="1">TIME(RANDBETWEEN(8,18),MROUND(RANDBETWEEN(0,55),15),15)</f>
        <v>0.6772569444444444</v>
      </c>
    </row>
    <row r="6" spans="1:13" x14ac:dyDescent="0.25">
      <c r="A6" s="40" t="s">
        <v>68</v>
      </c>
      <c r="B6" s="40" t="str">
        <f ca="1">VLOOKUP(RANDBETWEEN(1,11),$H$2:$N$12,2)</f>
        <v>Harp</v>
      </c>
      <c r="C6" s="40" t="str">
        <f t="shared" ca="1" si="0"/>
        <v>hárfa</v>
      </c>
      <c r="D6" s="40" t="str">
        <f t="shared" ca="1" si="1"/>
        <v>Debrecen</v>
      </c>
      <c r="E6" s="41">
        <f t="shared" ca="1" si="2"/>
        <v>43961</v>
      </c>
      <c r="F6" s="42">
        <f t="shared" ca="1" si="3"/>
        <v>0.42725694444444445</v>
      </c>
      <c r="H6" s="1">
        <v>5</v>
      </c>
      <c r="I6" s="1" t="s">
        <v>156</v>
      </c>
      <c r="J6" s="1" t="s">
        <v>157</v>
      </c>
      <c r="K6" s="1" t="s">
        <v>187</v>
      </c>
      <c r="L6" s="36">
        <f ca="1">TODAY()+RANDBETWEEN(10,90)</f>
        <v>43952</v>
      </c>
      <c r="M6" s="37">
        <f ca="1">TIME(RANDBETWEEN(8,18),MROUND(RANDBETWEEN(0,55),15),15)</f>
        <v>0.5835069444444444</v>
      </c>
    </row>
    <row r="7" spans="1:13" x14ac:dyDescent="0.25">
      <c r="A7" s="40" t="s">
        <v>80</v>
      </c>
      <c r="B7" s="40" t="str">
        <f ca="1">VLOOKUP(RANDBETWEEN(1,11),$H$2:$N$12,2)</f>
        <v>Clarinet</v>
      </c>
      <c r="C7" s="40" t="str">
        <f t="shared" ca="1" si="0"/>
        <v>klarinét</v>
      </c>
      <c r="D7" s="40" t="str">
        <f t="shared" ca="1" si="1"/>
        <v>Budapest</v>
      </c>
      <c r="E7" s="41">
        <f t="shared" ca="1" si="2"/>
        <v>43979</v>
      </c>
      <c r="F7" s="42">
        <f t="shared" ca="1" si="3"/>
        <v>0.56267361111111114</v>
      </c>
      <c r="H7" s="1">
        <v>6</v>
      </c>
      <c r="I7" s="1" t="s">
        <v>170</v>
      </c>
      <c r="J7" s="1" t="s">
        <v>171</v>
      </c>
      <c r="K7" s="1" t="s">
        <v>187</v>
      </c>
      <c r="L7" s="36">
        <f ca="1">TODAY()+RANDBETWEEN(10,90)</f>
        <v>43961</v>
      </c>
      <c r="M7" s="37">
        <f ca="1">TIME(RANDBETWEEN(8,18),MROUND(RANDBETWEEN(0,55),15),15)</f>
        <v>0.42725694444444445</v>
      </c>
    </row>
    <row r="8" spans="1:13" x14ac:dyDescent="0.25">
      <c r="A8" s="40" t="s">
        <v>79</v>
      </c>
      <c r="B8" s="40" t="str">
        <f ca="1">VLOOKUP(RANDBETWEEN(1,11),$H$2:$N$12,2)</f>
        <v>French Horn</v>
      </c>
      <c r="C8" s="40" t="str">
        <f t="shared" ca="1" si="0"/>
        <v>kürt</v>
      </c>
      <c r="D8" s="40" t="str">
        <f t="shared" ca="1" si="1"/>
        <v>Debrecen</v>
      </c>
      <c r="E8" s="41">
        <f t="shared" ca="1" si="2"/>
        <v>43952</v>
      </c>
      <c r="F8" s="42">
        <f t="shared" ca="1" si="3"/>
        <v>0.5835069444444444</v>
      </c>
      <c r="H8" s="1">
        <v>7</v>
      </c>
      <c r="I8" s="1" t="s">
        <v>158</v>
      </c>
      <c r="J8" s="1" t="s">
        <v>159</v>
      </c>
      <c r="K8" s="1" t="s">
        <v>188</v>
      </c>
      <c r="L8" s="36">
        <f ca="1">TODAY()+RANDBETWEEN(10,90)</f>
        <v>43934</v>
      </c>
      <c r="M8" s="37">
        <f ca="1">TIME(RANDBETWEEN(8,18),MROUND(RANDBETWEEN(0,55),15),15)</f>
        <v>0.5835069444444444</v>
      </c>
    </row>
    <row r="9" spans="1:13" x14ac:dyDescent="0.25">
      <c r="A9" s="40" t="s">
        <v>76</v>
      </c>
      <c r="B9" s="40" t="str">
        <f ca="1">VLOOKUP(RANDBETWEEN(1,11),$H$2:$N$12,2)</f>
        <v>Cello</v>
      </c>
      <c r="C9" s="40" t="str">
        <f t="shared" ca="1" si="0"/>
        <v>gordonka</v>
      </c>
      <c r="D9" s="40" t="str">
        <f t="shared" ca="1" si="1"/>
        <v>Budapest</v>
      </c>
      <c r="E9" s="41">
        <f t="shared" ca="1" si="2"/>
        <v>43967</v>
      </c>
      <c r="F9" s="42">
        <f t="shared" ca="1" si="3"/>
        <v>0.78142361111111114</v>
      </c>
      <c r="H9" s="1">
        <v>8</v>
      </c>
      <c r="I9" s="1" t="s">
        <v>166</v>
      </c>
      <c r="J9" s="1" t="s">
        <v>167</v>
      </c>
      <c r="K9" s="1" t="s">
        <v>188</v>
      </c>
      <c r="L9" s="36">
        <f ca="1">TODAY()+RANDBETWEEN(10,90)</f>
        <v>43976</v>
      </c>
      <c r="M9" s="37">
        <f ca="1">TIME(RANDBETWEEN(8,18),MROUND(RANDBETWEEN(0,55),15),15)</f>
        <v>0.48975694444444445</v>
      </c>
    </row>
    <row r="10" spans="1:13" x14ac:dyDescent="0.25">
      <c r="A10" s="40" t="s">
        <v>78</v>
      </c>
      <c r="B10" s="40" t="str">
        <f ca="1">VLOOKUP(RANDBETWEEN(1,11),$H$2:$N$12,2)</f>
        <v>Trumpet</v>
      </c>
      <c r="C10" s="40" t="str">
        <f t="shared" ca="1" si="0"/>
        <v>trombita</v>
      </c>
      <c r="D10" s="40" t="str">
        <f t="shared" ca="1" si="1"/>
        <v>Miskolc</v>
      </c>
      <c r="E10" s="41">
        <f t="shared" ca="1" si="2"/>
        <v>43988</v>
      </c>
      <c r="F10" s="42">
        <f t="shared" ca="1" si="3"/>
        <v>0.76059027777777777</v>
      </c>
      <c r="H10" s="1">
        <v>9</v>
      </c>
      <c r="I10" s="1" t="s">
        <v>172</v>
      </c>
      <c r="J10" s="1" t="s">
        <v>173</v>
      </c>
      <c r="K10" s="1" t="s">
        <v>191</v>
      </c>
      <c r="L10" s="36">
        <f ca="1">TODAY()+RANDBETWEEN(10,90)</f>
        <v>43988</v>
      </c>
      <c r="M10" s="37">
        <f ca="1">TIME(RANDBETWEEN(8,18),MROUND(RANDBETWEEN(0,55),15),15)</f>
        <v>0.76059027777777777</v>
      </c>
    </row>
    <row r="11" spans="1:13" x14ac:dyDescent="0.25">
      <c r="A11" s="40" t="s">
        <v>84</v>
      </c>
      <c r="B11" s="40" t="str">
        <f ca="1">VLOOKUP(RANDBETWEEN(1,11),$H$2:$N$12,2)</f>
        <v>Drums</v>
      </c>
      <c r="C11" s="40" t="str">
        <f t="shared" ca="1" si="0"/>
        <v>dobok</v>
      </c>
      <c r="D11" s="40" t="str">
        <f t="shared" ca="1" si="1"/>
        <v>Győr</v>
      </c>
      <c r="E11" s="41">
        <f t="shared" ca="1" si="2"/>
        <v>43961</v>
      </c>
      <c r="F11" s="42">
        <f t="shared" ca="1" si="3"/>
        <v>0.78142361111111114</v>
      </c>
      <c r="H11" s="1">
        <v>10</v>
      </c>
      <c r="I11" s="1" t="s">
        <v>176</v>
      </c>
      <c r="J11" s="1" t="s">
        <v>177</v>
      </c>
      <c r="K11" s="1" t="s">
        <v>193</v>
      </c>
      <c r="L11" s="36">
        <f ca="1">TODAY()+RANDBETWEEN(10,90)</f>
        <v>43964</v>
      </c>
      <c r="M11" s="37">
        <f ca="1">TIME(RANDBETWEEN(8,18),MROUND(RANDBETWEEN(0,55),15),15)</f>
        <v>0.47934027777777777</v>
      </c>
    </row>
    <row r="12" spans="1:13" x14ac:dyDescent="0.25">
      <c r="A12" s="40" t="s">
        <v>75</v>
      </c>
      <c r="B12" s="40" t="str">
        <f ca="1">VLOOKUP(RANDBETWEEN(1,11),$H$2:$N$12,2)</f>
        <v>Saxophone</v>
      </c>
      <c r="C12" s="40" t="str">
        <f t="shared" ca="1" si="0"/>
        <v>szakszofon</v>
      </c>
      <c r="D12" s="40" t="str">
        <f t="shared" ca="1" si="1"/>
        <v>Budapest</v>
      </c>
      <c r="E12" s="41">
        <f t="shared" ca="1" si="2"/>
        <v>43976</v>
      </c>
      <c r="F12" s="42">
        <f t="shared" ca="1" si="3"/>
        <v>0.48975694444444445</v>
      </c>
      <c r="H12" s="1">
        <v>11</v>
      </c>
      <c r="I12" s="1" t="s">
        <v>160</v>
      </c>
      <c r="J12" s="1" t="s">
        <v>161</v>
      </c>
      <c r="K12" s="1" t="s">
        <v>189</v>
      </c>
      <c r="L12" s="36">
        <f ca="1">TODAY()+RANDBETWEEN(10,90)</f>
        <v>43921</v>
      </c>
      <c r="M12" s="37">
        <f ca="1">TIME(RANDBETWEEN(8,18),MROUND(RANDBETWEEN(0,55),15),15)</f>
        <v>0.54184027777777777</v>
      </c>
    </row>
    <row r="13" spans="1:13" x14ac:dyDescent="0.25">
      <c r="A13" s="40" t="s">
        <v>58</v>
      </c>
      <c r="B13" s="40" t="str">
        <f ca="1">VLOOKUP(RANDBETWEEN(1,11),$H$2:$N$12,2)</f>
        <v>Saxophone</v>
      </c>
      <c r="C13" s="40" t="str">
        <f t="shared" ca="1" si="0"/>
        <v>szakszofon</v>
      </c>
      <c r="D13" s="40" t="str">
        <f t="shared" ca="1" si="1"/>
        <v>Budapest</v>
      </c>
      <c r="E13" s="41">
        <f t="shared" ca="1" si="2"/>
        <v>43976</v>
      </c>
      <c r="F13" s="42">
        <f t="shared" ca="1" si="3"/>
        <v>0.48975694444444445</v>
      </c>
    </row>
    <row r="14" spans="1:13" x14ac:dyDescent="0.25">
      <c r="A14" s="40" t="s">
        <v>81</v>
      </c>
      <c r="B14" s="40" t="str">
        <f ca="1">VLOOKUP(RANDBETWEEN(1,11),$H$2:$N$12,2)</f>
        <v>Flute</v>
      </c>
      <c r="C14" s="40" t="str">
        <f t="shared" ca="1" si="0"/>
        <v>fuvola</v>
      </c>
      <c r="D14" s="40" t="str">
        <f t="shared" ca="1" si="1"/>
        <v>Sopron</v>
      </c>
      <c r="E14" s="41">
        <f t="shared" ca="1" si="2"/>
        <v>43916</v>
      </c>
      <c r="F14" s="42">
        <f t="shared" ca="1" si="3"/>
        <v>0.6772569444444444</v>
      </c>
    </row>
    <row r="15" spans="1:13" x14ac:dyDescent="0.25">
      <c r="A15" s="40" t="s">
        <v>74</v>
      </c>
      <c r="B15" s="40" t="str">
        <f ca="1">VLOOKUP(RANDBETWEEN(1,11),$H$2:$N$12,2)</f>
        <v>Piano</v>
      </c>
      <c r="C15" s="40" t="str">
        <f t="shared" ca="1" si="0"/>
        <v>zongora</v>
      </c>
      <c r="D15" s="40" t="str">
        <f t="shared" ca="1" si="1"/>
        <v>Budapest</v>
      </c>
      <c r="E15" s="41">
        <f t="shared" ca="1" si="2"/>
        <v>43934</v>
      </c>
      <c r="F15" s="42">
        <f t="shared" ca="1" si="3"/>
        <v>0.5835069444444444</v>
      </c>
      <c r="I15" s="33" t="s">
        <v>181</v>
      </c>
      <c r="J15" s="11" t="s">
        <v>60</v>
      </c>
      <c r="K15" s="34" t="s">
        <v>182</v>
      </c>
      <c r="L15" s="35"/>
    </row>
    <row r="16" spans="1:13" x14ac:dyDescent="0.25">
      <c r="A16" s="40" t="s">
        <v>72</v>
      </c>
      <c r="B16" s="40" t="str">
        <f ca="1">VLOOKUP(RANDBETWEEN(1,11),$H$2:$N$12,2)</f>
        <v>Violin</v>
      </c>
      <c r="C16" s="40" t="str">
        <f t="shared" ca="1" si="0"/>
        <v>hegedű</v>
      </c>
      <c r="D16" s="40" t="str">
        <f t="shared" ca="1" si="1"/>
        <v>Pécs</v>
      </c>
      <c r="E16" s="41">
        <f t="shared" ca="1" si="2"/>
        <v>43921</v>
      </c>
      <c r="F16" s="42">
        <f t="shared" ca="1" si="3"/>
        <v>0.54184027777777777</v>
      </c>
      <c r="I16" s="33" t="s">
        <v>183</v>
      </c>
      <c r="J16" s="11" t="str">
        <f ca="1">VLOOKUP($J$15,$A$2:$F$34,3)</f>
        <v>dobok</v>
      </c>
      <c r="L16" s="5"/>
    </row>
    <row r="17" spans="1:12" x14ac:dyDescent="0.25">
      <c r="A17" s="40" t="s">
        <v>64</v>
      </c>
      <c r="B17" s="40" t="str">
        <f ca="1">VLOOKUP(RANDBETWEEN(1,11),$H$2:$N$12,2)</f>
        <v>Saxophone</v>
      </c>
      <c r="C17" s="40" t="str">
        <f t="shared" ca="1" si="0"/>
        <v>szakszofon</v>
      </c>
      <c r="D17" s="40" t="str">
        <f t="shared" ca="1" si="1"/>
        <v>Budapest</v>
      </c>
      <c r="E17" s="41">
        <f t="shared" ca="1" si="2"/>
        <v>43976</v>
      </c>
      <c r="F17" s="42">
        <f t="shared" ca="1" si="3"/>
        <v>0.48975694444444445</v>
      </c>
      <c r="I17" s="33" t="s">
        <v>184</v>
      </c>
      <c r="J17" s="11" t="str">
        <f ca="1">VLOOKUP($J$15,$A$2:$F$34,4)</f>
        <v>Győr</v>
      </c>
      <c r="L17" s="5"/>
    </row>
    <row r="18" spans="1:12" x14ac:dyDescent="0.25">
      <c r="A18" s="40" t="s">
        <v>62</v>
      </c>
      <c r="B18" s="40" t="str">
        <f ca="1">VLOOKUP(RANDBETWEEN(1,11),$H$2:$N$12,2)</f>
        <v>Drums</v>
      </c>
      <c r="C18" s="40" t="str">
        <f t="shared" ca="1" si="0"/>
        <v>dobok</v>
      </c>
      <c r="D18" s="40" t="str">
        <f t="shared" ca="1" si="1"/>
        <v>Győr</v>
      </c>
      <c r="E18" s="41">
        <f t="shared" ca="1" si="2"/>
        <v>43961</v>
      </c>
      <c r="F18" s="42">
        <f t="shared" ca="1" si="3"/>
        <v>0.78142361111111114</v>
      </c>
      <c r="I18" s="33" t="s">
        <v>185</v>
      </c>
      <c r="J18" s="38">
        <f ca="1">VLOOKUP($J$15,$A$2:$F$34,5)</f>
        <v>43961</v>
      </c>
      <c r="L18" s="5"/>
    </row>
    <row r="19" spans="1:12" x14ac:dyDescent="0.25">
      <c r="A19" s="40" t="s">
        <v>77</v>
      </c>
      <c r="B19" s="40" t="str">
        <f ca="1">VLOOKUP(RANDBETWEEN(1,11),$H$2:$N$12,2)</f>
        <v>Tuba</v>
      </c>
      <c r="C19" s="40" t="str">
        <f t="shared" ca="1" si="0"/>
        <v>tuba</v>
      </c>
      <c r="D19" s="40" t="str">
        <f t="shared" ca="1" si="1"/>
        <v>Szeged</v>
      </c>
      <c r="E19" s="41">
        <f t="shared" ca="1" si="2"/>
        <v>43964</v>
      </c>
      <c r="F19" s="42">
        <f t="shared" ca="1" si="3"/>
        <v>0.47934027777777777</v>
      </c>
      <c r="I19" s="33" t="s">
        <v>186</v>
      </c>
      <c r="J19" s="39">
        <f ca="1">VLOOKUP($J$15,$A$2:$F$34,6)</f>
        <v>0.78142361111111114</v>
      </c>
      <c r="L19" s="5"/>
    </row>
    <row r="20" spans="1:12" x14ac:dyDescent="0.25">
      <c r="A20" s="40" t="s">
        <v>59</v>
      </c>
      <c r="B20" s="40" t="str">
        <f ca="1">VLOOKUP(RANDBETWEEN(1,11),$H$2:$N$12,2)</f>
        <v>French Horn</v>
      </c>
      <c r="C20" s="40" t="str">
        <f t="shared" ca="1" si="0"/>
        <v>kürt</v>
      </c>
      <c r="D20" s="40" t="str">
        <f t="shared" ca="1" si="1"/>
        <v>Debrecen</v>
      </c>
      <c r="E20" s="41">
        <f t="shared" ca="1" si="2"/>
        <v>43952</v>
      </c>
      <c r="F20" s="42">
        <f t="shared" ca="1" si="3"/>
        <v>0.5835069444444444</v>
      </c>
      <c r="L20" s="5"/>
    </row>
    <row r="21" spans="1:12" x14ac:dyDescent="0.25">
      <c r="A21" s="40" t="s">
        <v>66</v>
      </c>
      <c r="B21" s="40" t="str">
        <f ca="1">VLOOKUP(RANDBETWEEN(1,11),$H$2:$N$12,2)</f>
        <v>Flute</v>
      </c>
      <c r="C21" s="40" t="str">
        <f t="shared" ca="1" si="0"/>
        <v>fuvola</v>
      </c>
      <c r="D21" s="40" t="str">
        <f t="shared" ca="1" si="1"/>
        <v>Sopron</v>
      </c>
      <c r="E21" s="41">
        <f t="shared" ca="1" si="2"/>
        <v>43916</v>
      </c>
      <c r="F21" s="42">
        <f t="shared" ca="1" si="3"/>
        <v>0.6772569444444444</v>
      </c>
    </row>
    <row r="22" spans="1:12" x14ac:dyDescent="0.25">
      <c r="A22" s="40" t="s">
        <v>83</v>
      </c>
      <c r="B22" s="40" t="str">
        <f ca="1">VLOOKUP(RANDBETWEEN(1,11),$H$2:$N$12,2)</f>
        <v>French Horn</v>
      </c>
      <c r="C22" s="40" t="str">
        <f t="shared" ca="1" si="0"/>
        <v>kürt</v>
      </c>
      <c r="D22" s="40" t="str">
        <f t="shared" ca="1" si="1"/>
        <v>Debrecen</v>
      </c>
      <c r="E22" s="41">
        <f t="shared" ca="1" si="2"/>
        <v>43952</v>
      </c>
      <c r="F22" s="42">
        <f t="shared" ca="1" si="3"/>
        <v>0.5835069444444444</v>
      </c>
    </row>
    <row r="23" spans="1:12" x14ac:dyDescent="0.25">
      <c r="A23" s="40" t="s">
        <v>61</v>
      </c>
      <c r="B23" s="40" t="str">
        <f ca="1">VLOOKUP(RANDBETWEEN(1,11),$H$2:$N$12,2)</f>
        <v>Violin</v>
      </c>
      <c r="C23" s="40" t="str">
        <f t="shared" ca="1" si="0"/>
        <v>hegedű</v>
      </c>
      <c r="D23" s="40" t="str">
        <f t="shared" ca="1" si="1"/>
        <v>Pécs</v>
      </c>
      <c r="E23" s="41">
        <f t="shared" ca="1" si="2"/>
        <v>43921</v>
      </c>
      <c r="F23" s="42">
        <f t="shared" ca="1" si="3"/>
        <v>0.54184027777777777</v>
      </c>
    </row>
    <row r="24" spans="1:12" x14ac:dyDescent="0.25">
      <c r="A24" s="40" t="s">
        <v>53</v>
      </c>
      <c r="B24" s="40" t="str">
        <f ca="1">VLOOKUP(RANDBETWEEN(1,11),$H$2:$N$12,2)</f>
        <v>Trumpet</v>
      </c>
      <c r="C24" s="40" t="str">
        <f t="shared" ca="1" si="0"/>
        <v>trombita</v>
      </c>
      <c r="D24" s="40" t="str">
        <f t="shared" ca="1" si="1"/>
        <v>Miskolc</v>
      </c>
      <c r="E24" s="41">
        <f t="shared" ca="1" si="2"/>
        <v>43988</v>
      </c>
      <c r="F24" s="42">
        <f t="shared" ca="1" si="3"/>
        <v>0.76059027777777777</v>
      </c>
    </row>
    <row r="25" spans="1:12" x14ac:dyDescent="0.25">
      <c r="A25" s="40" t="s">
        <v>56</v>
      </c>
      <c r="B25" s="40" t="str">
        <f ca="1">VLOOKUP(RANDBETWEEN(1,11),$H$2:$N$12,2)</f>
        <v>Tuba</v>
      </c>
      <c r="C25" s="40" t="str">
        <f t="shared" ca="1" si="0"/>
        <v>tuba</v>
      </c>
      <c r="D25" s="40" t="str">
        <f t="shared" ca="1" si="1"/>
        <v>Szeged</v>
      </c>
      <c r="E25" s="41">
        <f t="shared" ca="1" si="2"/>
        <v>43964</v>
      </c>
      <c r="F25" s="42">
        <f t="shared" ca="1" si="3"/>
        <v>0.47934027777777777</v>
      </c>
    </row>
    <row r="26" spans="1:12" x14ac:dyDescent="0.25">
      <c r="A26" s="40" t="s">
        <v>70</v>
      </c>
      <c r="B26" s="40" t="str">
        <f ca="1">VLOOKUP(RANDBETWEEN(1,11),$H$2:$N$12,2)</f>
        <v>Drums</v>
      </c>
      <c r="C26" s="40" t="str">
        <f t="shared" ca="1" si="0"/>
        <v>dobok</v>
      </c>
      <c r="D26" s="40" t="str">
        <f t="shared" ca="1" si="1"/>
        <v>Győr</v>
      </c>
      <c r="E26" s="41">
        <f t="shared" ca="1" si="2"/>
        <v>43961</v>
      </c>
      <c r="F26" s="42">
        <f t="shared" ca="1" si="3"/>
        <v>0.78142361111111114</v>
      </c>
    </row>
    <row r="27" spans="1:12" x14ac:dyDescent="0.25">
      <c r="A27" s="40" t="s">
        <v>57</v>
      </c>
      <c r="B27" s="40" t="str">
        <f ca="1">VLOOKUP(RANDBETWEEN(1,11),$H$2:$N$12,2)</f>
        <v>Trumpet</v>
      </c>
      <c r="C27" s="40" t="str">
        <f t="shared" ca="1" si="0"/>
        <v>trombita</v>
      </c>
      <c r="D27" s="40" t="str">
        <f t="shared" ca="1" si="1"/>
        <v>Miskolc</v>
      </c>
      <c r="E27" s="41">
        <f t="shared" ca="1" si="2"/>
        <v>43988</v>
      </c>
      <c r="F27" s="42">
        <f t="shared" ca="1" si="3"/>
        <v>0.76059027777777777</v>
      </c>
    </row>
    <row r="28" spans="1:12" x14ac:dyDescent="0.25">
      <c r="A28" s="40" t="s">
        <v>67</v>
      </c>
      <c r="B28" s="40" t="str">
        <f ca="1">VLOOKUP(RANDBETWEEN(1,11),$H$2:$N$12,2)</f>
        <v>Saxophone</v>
      </c>
      <c r="C28" s="40" t="str">
        <f t="shared" ca="1" si="0"/>
        <v>szakszofon</v>
      </c>
      <c r="D28" s="40" t="str">
        <f t="shared" ca="1" si="1"/>
        <v>Budapest</v>
      </c>
      <c r="E28" s="41">
        <f t="shared" ca="1" si="2"/>
        <v>43976</v>
      </c>
      <c r="F28" s="42">
        <f t="shared" ca="1" si="3"/>
        <v>0.48975694444444445</v>
      </c>
    </row>
    <row r="29" spans="1:12" x14ac:dyDescent="0.25">
      <c r="A29" s="40" t="s">
        <v>60</v>
      </c>
      <c r="B29" s="40" t="str">
        <f ca="1">VLOOKUP(RANDBETWEEN(1,11),$H$2:$N$12,2)</f>
        <v>Drums</v>
      </c>
      <c r="C29" s="40" t="str">
        <f t="shared" ca="1" si="0"/>
        <v>dobok</v>
      </c>
      <c r="D29" s="40" t="str">
        <f t="shared" ca="1" si="1"/>
        <v>Győr</v>
      </c>
      <c r="E29" s="41">
        <f t="shared" ca="1" si="2"/>
        <v>43961</v>
      </c>
      <c r="F29" s="42">
        <f t="shared" ca="1" si="3"/>
        <v>0.78142361111111114</v>
      </c>
    </row>
    <row r="30" spans="1:12" x14ac:dyDescent="0.25">
      <c r="A30" s="40" t="s">
        <v>69</v>
      </c>
      <c r="B30" s="40" t="str">
        <f ca="1">VLOOKUP(RANDBETWEEN(1,11),$H$2:$N$12,2)</f>
        <v>French Horn</v>
      </c>
      <c r="C30" s="40" t="str">
        <f t="shared" ca="1" si="0"/>
        <v>kürt</v>
      </c>
      <c r="D30" s="40" t="str">
        <f t="shared" ca="1" si="1"/>
        <v>Debrecen</v>
      </c>
      <c r="E30" s="41">
        <f t="shared" ca="1" si="2"/>
        <v>43952</v>
      </c>
      <c r="F30" s="42">
        <f t="shared" ca="1" si="3"/>
        <v>0.5835069444444444</v>
      </c>
    </row>
    <row r="31" spans="1:12" x14ac:dyDescent="0.25">
      <c r="A31" s="40" t="s">
        <v>54</v>
      </c>
      <c r="B31" s="40" t="str">
        <f ca="1">VLOOKUP(RANDBETWEEN(1,11),$H$2:$N$12,2)</f>
        <v>Violin</v>
      </c>
      <c r="C31" s="40" t="str">
        <f t="shared" ca="1" si="0"/>
        <v>hegedű</v>
      </c>
      <c r="D31" s="40" t="str">
        <f t="shared" ca="1" si="1"/>
        <v>Pécs</v>
      </c>
      <c r="E31" s="41">
        <f t="shared" ca="1" si="2"/>
        <v>43921</v>
      </c>
      <c r="F31" s="42">
        <f t="shared" ca="1" si="3"/>
        <v>0.54184027777777777</v>
      </c>
    </row>
    <row r="32" spans="1:12" x14ac:dyDescent="0.25">
      <c r="A32" s="40" t="s">
        <v>82</v>
      </c>
      <c r="B32" s="40" t="str">
        <f ca="1">VLOOKUP(RANDBETWEEN(1,11),$H$2:$N$12,2)</f>
        <v>Saxophone</v>
      </c>
      <c r="C32" s="40" t="str">
        <f t="shared" ca="1" si="0"/>
        <v>szakszofon</v>
      </c>
      <c r="D32" s="40" t="str">
        <f t="shared" ca="1" si="1"/>
        <v>Budapest</v>
      </c>
      <c r="E32" s="41">
        <f t="shared" ca="1" si="2"/>
        <v>43976</v>
      </c>
      <c r="F32" s="42">
        <f t="shared" ca="1" si="3"/>
        <v>0.48975694444444445</v>
      </c>
    </row>
    <row r="33" spans="1:6" x14ac:dyDescent="0.25">
      <c r="A33" s="40" t="s">
        <v>73</v>
      </c>
      <c r="B33" s="40" t="str">
        <f ca="1">VLOOKUP(RANDBETWEEN(1,11),$H$2:$N$12,2)</f>
        <v>Saxophone</v>
      </c>
      <c r="C33" s="40" t="str">
        <f t="shared" ca="1" si="0"/>
        <v>szakszofon</v>
      </c>
      <c r="D33" s="40" t="str">
        <f t="shared" ca="1" si="1"/>
        <v>Budapest</v>
      </c>
      <c r="E33" s="41">
        <f t="shared" ca="1" si="2"/>
        <v>43976</v>
      </c>
      <c r="F33" s="42">
        <f t="shared" ca="1" si="3"/>
        <v>0.48975694444444445</v>
      </c>
    </row>
    <row r="34" spans="1:6" x14ac:dyDescent="0.25">
      <c r="A34" s="40" t="s">
        <v>65</v>
      </c>
      <c r="B34" s="40" t="str">
        <f ca="1">VLOOKUP(RANDBETWEEN(1,11),$H$2:$N$12,2)</f>
        <v>Harp</v>
      </c>
      <c r="C34" s="40" t="str">
        <f t="shared" ca="1" si="0"/>
        <v>hárfa</v>
      </c>
      <c r="D34" s="40" t="str">
        <f t="shared" ca="1" si="1"/>
        <v>Debrecen</v>
      </c>
      <c r="E34" s="41">
        <f t="shared" ca="1" si="2"/>
        <v>43961</v>
      </c>
      <c r="F34" s="42">
        <f t="shared" ca="1" si="3"/>
        <v>0.42725694444444445</v>
      </c>
    </row>
  </sheetData>
  <sheetProtection algorithmName="SHA-512" hashValue="mvgLEbrYZvHJtqTQhNgZ3OQaFs2AL6xVZWEOATH5B/Dy660kjso0AgSxzXpvUhFKzhs1msFyKSlEKnDSsljM3g==" saltValue="6fpOGlDFUE0jW/eZMLV0BQ==" spinCount="100000" sheet="1" objects="1" scenarios="1" selectLockedCells="1" selectUnlockedCells="1"/>
  <sortState xmlns:xlrd2="http://schemas.microsoft.com/office/spreadsheetml/2017/richdata2" ref="I2:M12">
    <sortCondition ref="I2"/>
  </sortState>
  <mergeCells count="1">
    <mergeCell ref="K15:L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8ABF-8F57-40FE-BF14-AC74A7823EC8}">
  <sheetPr>
    <tabColor rgb="FF00B050"/>
  </sheetPr>
  <dimension ref="A1:L18"/>
  <sheetViews>
    <sheetView workbookViewId="0"/>
  </sheetViews>
  <sheetFormatPr defaultRowHeight="15.75" x14ac:dyDescent="0.25"/>
  <cols>
    <col min="8" max="8" width="10.140625" style="24" bestFit="1" customWidth="1"/>
    <col min="9" max="9" width="8.140625" style="24" bestFit="1" customWidth="1"/>
    <col min="10" max="10" width="2.7109375" style="24" customWidth="1"/>
    <col min="11" max="11" width="21.5703125" style="24" bestFit="1" customWidth="1"/>
    <col min="12" max="12" width="48.28515625" style="24" bestFit="1" customWidth="1"/>
  </cols>
  <sheetData>
    <row r="1" spans="1:12" x14ac:dyDescent="0.25">
      <c r="K1" s="28" t="s">
        <v>150</v>
      </c>
      <c r="L1" s="28"/>
    </row>
    <row r="2" spans="1:12" x14ac:dyDescent="0.25">
      <c r="A2" t="s">
        <v>85</v>
      </c>
      <c r="B2" t="s">
        <v>86</v>
      </c>
      <c r="C2" t="s">
        <v>87</v>
      </c>
      <c r="E2" t="s">
        <v>86</v>
      </c>
      <c r="F2" t="s">
        <v>87</v>
      </c>
      <c r="H2" s="19"/>
      <c r="I2" s="19"/>
      <c r="J2" s="19"/>
      <c r="K2" s="29" t="s">
        <v>88</v>
      </c>
      <c r="L2" s="29" t="s">
        <v>89</v>
      </c>
    </row>
    <row r="3" spans="1:12" x14ac:dyDescent="0.25">
      <c r="A3" t="s">
        <v>90</v>
      </c>
      <c r="B3">
        <v>6</v>
      </c>
      <c r="E3">
        <v>0</v>
      </c>
      <c r="F3" t="s">
        <v>91</v>
      </c>
      <c r="H3" s="26" t="s">
        <v>92</v>
      </c>
      <c r="I3" s="26" t="s">
        <v>93</v>
      </c>
      <c r="K3" s="30">
        <v>15000000</v>
      </c>
      <c r="L3" s="31" t="s">
        <v>94</v>
      </c>
    </row>
    <row r="4" spans="1:12" x14ac:dyDescent="0.25">
      <c r="A4" t="s">
        <v>95</v>
      </c>
      <c r="B4">
        <v>11</v>
      </c>
      <c r="E4">
        <v>3</v>
      </c>
      <c r="F4" t="s">
        <v>96</v>
      </c>
      <c r="H4" s="26" t="s">
        <v>97</v>
      </c>
      <c r="I4" s="26" t="s">
        <v>98</v>
      </c>
      <c r="K4" s="32" t="s">
        <v>99</v>
      </c>
      <c r="L4" s="31" t="s">
        <v>100</v>
      </c>
    </row>
    <row r="5" spans="1:12" x14ac:dyDescent="0.25">
      <c r="A5" t="s">
        <v>101</v>
      </c>
      <c r="B5">
        <v>5</v>
      </c>
      <c r="E5">
        <v>5</v>
      </c>
      <c r="F5" t="s">
        <v>102</v>
      </c>
      <c r="H5" s="26" t="s">
        <v>103</v>
      </c>
      <c r="I5" s="26" t="s">
        <v>104</v>
      </c>
      <c r="K5" s="32" t="s">
        <v>105</v>
      </c>
      <c r="L5" s="31" t="s">
        <v>106</v>
      </c>
    </row>
    <row r="6" spans="1:12" x14ac:dyDescent="0.25">
      <c r="A6" t="s">
        <v>107</v>
      </c>
      <c r="B6">
        <v>3</v>
      </c>
      <c r="E6">
        <v>7</v>
      </c>
      <c r="F6" t="s">
        <v>108</v>
      </c>
      <c r="H6" s="26" t="s">
        <v>109</v>
      </c>
      <c r="I6" s="26" t="s">
        <v>110</v>
      </c>
      <c r="K6" s="32" t="s">
        <v>111</v>
      </c>
      <c r="L6" s="31" t="s">
        <v>112</v>
      </c>
    </row>
    <row r="7" spans="1:12" x14ac:dyDescent="0.25">
      <c r="A7" t="s">
        <v>113</v>
      </c>
      <c r="B7">
        <v>8</v>
      </c>
      <c r="E7">
        <v>10</v>
      </c>
      <c r="F7" t="s">
        <v>114</v>
      </c>
      <c r="K7" s="32" t="s">
        <v>115</v>
      </c>
      <c r="L7" s="31" t="s">
        <v>116</v>
      </c>
    </row>
    <row r="8" spans="1:12" x14ac:dyDescent="0.25">
      <c r="A8" t="s">
        <v>117</v>
      </c>
      <c r="B8">
        <v>16</v>
      </c>
      <c r="E8">
        <v>15</v>
      </c>
      <c r="F8" t="s">
        <v>118</v>
      </c>
      <c r="K8" s="32" t="s">
        <v>119</v>
      </c>
      <c r="L8" s="31" t="s">
        <v>120</v>
      </c>
    </row>
    <row r="9" spans="1:12" x14ac:dyDescent="0.25">
      <c r="A9" t="s">
        <v>121</v>
      </c>
      <c r="B9">
        <v>2</v>
      </c>
      <c r="E9">
        <v>20</v>
      </c>
      <c r="F9" t="s">
        <v>122</v>
      </c>
      <c r="K9" s="32" t="s">
        <v>123</v>
      </c>
      <c r="L9" s="31" t="s">
        <v>124</v>
      </c>
    </row>
    <row r="10" spans="1:12" x14ac:dyDescent="0.25">
      <c r="A10" t="s">
        <v>125</v>
      </c>
      <c r="B10">
        <v>11</v>
      </c>
      <c r="K10" s="32" t="s">
        <v>126</v>
      </c>
      <c r="L10" s="31" t="s">
        <v>127</v>
      </c>
    </row>
    <row r="11" spans="1:12" x14ac:dyDescent="0.25">
      <c r="A11" t="s">
        <v>128</v>
      </c>
      <c r="B11">
        <v>18</v>
      </c>
      <c r="K11" s="32" t="s">
        <v>129</v>
      </c>
      <c r="L11" s="31" t="s">
        <v>130</v>
      </c>
    </row>
    <row r="12" spans="1:12" x14ac:dyDescent="0.25">
      <c r="A12" t="s">
        <v>131</v>
      </c>
      <c r="B12">
        <v>12</v>
      </c>
      <c r="K12" s="32" t="s">
        <v>132</v>
      </c>
      <c r="L12" s="31" t="s">
        <v>133</v>
      </c>
    </row>
    <row r="13" spans="1:12" x14ac:dyDescent="0.25">
      <c r="A13" t="s">
        <v>134</v>
      </c>
      <c r="B13">
        <v>7</v>
      </c>
      <c r="K13" s="32" t="s">
        <v>135</v>
      </c>
      <c r="L13" s="31" t="s">
        <v>136</v>
      </c>
    </row>
    <row r="14" spans="1:12" x14ac:dyDescent="0.25">
      <c r="A14" t="s">
        <v>137</v>
      </c>
      <c r="B14">
        <v>2</v>
      </c>
      <c r="K14" s="32" t="s">
        <v>138</v>
      </c>
      <c r="L14" s="31" t="s">
        <v>139</v>
      </c>
    </row>
    <row r="15" spans="1:12" x14ac:dyDescent="0.25">
      <c r="A15" t="s">
        <v>140</v>
      </c>
      <c r="B15">
        <v>7</v>
      </c>
      <c r="K15" s="32" t="s">
        <v>141</v>
      </c>
      <c r="L15" s="31" t="s">
        <v>142</v>
      </c>
    </row>
    <row r="16" spans="1:12" x14ac:dyDescent="0.25">
      <c r="A16" t="s">
        <v>143</v>
      </c>
      <c r="B16">
        <v>2</v>
      </c>
      <c r="K16" s="32" t="s">
        <v>144</v>
      </c>
      <c r="L16" s="31" t="s">
        <v>145</v>
      </c>
    </row>
    <row r="17" spans="1:12" x14ac:dyDescent="0.25">
      <c r="A17" t="s">
        <v>146</v>
      </c>
      <c r="B17">
        <v>8</v>
      </c>
      <c r="K17" s="32" t="s">
        <v>147</v>
      </c>
      <c r="L17" s="31" t="s">
        <v>148</v>
      </c>
    </row>
    <row r="18" spans="1:12" x14ac:dyDescent="0.25">
      <c r="A18" t="s">
        <v>149</v>
      </c>
      <c r="B18">
        <v>2</v>
      </c>
    </row>
  </sheetData>
  <mergeCells count="1">
    <mergeCell ref="K1:L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BFE6-8593-4906-A51F-03EBA7BF8D58}">
  <sheetPr>
    <tabColor rgb="FFFF0000"/>
  </sheetPr>
  <dimension ref="A1:L18"/>
  <sheetViews>
    <sheetView workbookViewId="0"/>
  </sheetViews>
  <sheetFormatPr defaultRowHeight="15.75" x14ac:dyDescent="0.25"/>
  <cols>
    <col min="1" max="1" width="21.5703125" style="24" bestFit="1" customWidth="1"/>
    <col min="2" max="2" width="6.28515625" style="27" bestFit="1" customWidth="1"/>
    <col min="3" max="3" width="15.5703125" style="27" bestFit="1" customWidth="1"/>
    <col min="4" max="4" width="10.28515625" style="24" customWidth="1"/>
    <col min="5" max="5" width="8.140625" style="24" customWidth="1"/>
    <col min="6" max="6" width="24.5703125" style="24" bestFit="1" customWidth="1"/>
    <col min="7" max="7" width="9.140625" style="24"/>
    <col min="8" max="8" width="10.140625" style="24" bestFit="1" customWidth="1"/>
    <col min="9" max="9" width="8.140625" style="24" bestFit="1" customWidth="1"/>
    <col min="10" max="10" width="2.7109375" style="24" customWidth="1"/>
    <col min="11" max="11" width="21.5703125" style="24" bestFit="1" customWidth="1"/>
    <col min="12" max="12" width="48.28515625" style="24" bestFit="1" customWidth="1"/>
    <col min="13" max="16384" width="9.140625" style="24"/>
  </cols>
  <sheetData>
    <row r="1" spans="1:12" x14ac:dyDescent="0.25">
      <c r="K1" s="28" t="s">
        <v>150</v>
      </c>
      <c r="L1" s="28"/>
    </row>
    <row r="2" spans="1:12" s="19" customFormat="1" ht="31.5" x14ac:dyDescent="0.25">
      <c r="A2" s="17" t="s">
        <v>85</v>
      </c>
      <c r="B2" s="18" t="s">
        <v>86</v>
      </c>
      <c r="C2" s="18" t="s">
        <v>87</v>
      </c>
      <c r="E2" s="20" t="s">
        <v>86</v>
      </c>
      <c r="F2" s="20" t="s">
        <v>87</v>
      </c>
      <c r="K2" s="29" t="s">
        <v>88</v>
      </c>
      <c r="L2" s="29" t="s">
        <v>89</v>
      </c>
    </row>
    <row r="3" spans="1:12" x14ac:dyDescent="0.25">
      <c r="A3" s="21" t="s">
        <v>90</v>
      </c>
      <c r="B3" s="22">
        <v>6</v>
      </c>
      <c r="C3" s="23" t="str">
        <f>VLOOKUP(B3,$E$3:$F$9,2)</f>
        <v>Közepes</v>
      </c>
      <c r="E3" s="25">
        <v>0</v>
      </c>
      <c r="F3" s="25" t="s">
        <v>91</v>
      </c>
      <c r="H3" s="26" t="s">
        <v>92</v>
      </c>
      <c r="I3" s="26" t="s">
        <v>93</v>
      </c>
      <c r="K3" s="30">
        <v>15000000</v>
      </c>
      <c r="L3" s="31" t="s">
        <v>94</v>
      </c>
    </row>
    <row r="4" spans="1:12" x14ac:dyDescent="0.25">
      <c r="A4" s="21" t="s">
        <v>95</v>
      </c>
      <c r="B4" s="22">
        <v>11</v>
      </c>
      <c r="C4" s="23" t="str">
        <f t="shared" ref="C4:C18" si="0">VLOOKUP(B4,$E$3:$F$9,2)</f>
        <v>Erős</v>
      </c>
      <c r="E4" s="25">
        <v>3</v>
      </c>
      <c r="F4" s="25" t="s">
        <v>96</v>
      </c>
      <c r="H4" s="26" t="s">
        <v>97</v>
      </c>
      <c r="I4" s="26" t="s">
        <v>98</v>
      </c>
      <c r="K4" s="32" t="s">
        <v>99</v>
      </c>
      <c r="L4" s="31" t="s">
        <v>100</v>
      </c>
    </row>
    <row r="5" spans="1:12" x14ac:dyDescent="0.25">
      <c r="A5" s="21" t="s">
        <v>101</v>
      </c>
      <c r="B5" s="22">
        <v>5</v>
      </c>
      <c r="C5" s="23" t="str">
        <f t="shared" si="0"/>
        <v>Közepes</v>
      </c>
      <c r="E5" s="25">
        <v>5</v>
      </c>
      <c r="F5" s="25" t="s">
        <v>102</v>
      </c>
      <c r="H5" s="26" t="s">
        <v>103</v>
      </c>
      <c r="I5" s="26" t="s">
        <v>104</v>
      </c>
      <c r="K5" s="32" t="s">
        <v>105</v>
      </c>
      <c r="L5" s="31" t="s">
        <v>106</v>
      </c>
    </row>
    <row r="6" spans="1:12" x14ac:dyDescent="0.25">
      <c r="A6" s="21" t="s">
        <v>107</v>
      </c>
      <c r="B6" s="22">
        <v>3</v>
      </c>
      <c r="C6" s="23" t="str">
        <f t="shared" si="0"/>
        <v>Enyhe</v>
      </c>
      <c r="E6" s="25">
        <v>7</v>
      </c>
      <c r="F6" s="25" t="s">
        <v>108</v>
      </c>
      <c r="H6" s="26" t="s">
        <v>109</v>
      </c>
      <c r="I6" s="26" t="s">
        <v>110</v>
      </c>
      <c r="K6" s="32" t="s">
        <v>111</v>
      </c>
      <c r="L6" s="31" t="s">
        <v>112</v>
      </c>
    </row>
    <row r="7" spans="1:12" x14ac:dyDescent="0.25">
      <c r="A7" s="21" t="s">
        <v>113</v>
      </c>
      <c r="B7" s="22">
        <v>8</v>
      </c>
      <c r="C7" s="23" t="str">
        <f t="shared" si="0"/>
        <v>Közepesen erős</v>
      </c>
      <c r="E7" s="25">
        <v>10</v>
      </c>
      <c r="F7" s="25" t="s">
        <v>114</v>
      </c>
      <c r="K7" s="32" t="s">
        <v>115</v>
      </c>
      <c r="L7" s="31" t="s">
        <v>116</v>
      </c>
    </row>
    <row r="8" spans="1:12" x14ac:dyDescent="0.25">
      <c r="A8" s="21" t="s">
        <v>117</v>
      </c>
      <c r="B8" s="22">
        <v>16</v>
      </c>
      <c r="C8" s="23" t="str">
        <f t="shared" si="0"/>
        <v>Nagyon erős</v>
      </c>
      <c r="E8" s="25">
        <v>15</v>
      </c>
      <c r="F8" s="25" t="s">
        <v>118</v>
      </c>
      <c r="K8" s="32" t="s">
        <v>119</v>
      </c>
      <c r="L8" s="31" t="s">
        <v>120</v>
      </c>
    </row>
    <row r="9" spans="1:12" x14ac:dyDescent="0.25">
      <c r="A9" s="21" t="s">
        <v>121</v>
      </c>
      <c r="B9" s="22">
        <v>2</v>
      </c>
      <c r="C9" s="23" t="str">
        <f t="shared" si="0"/>
        <v>Nagyon enyhe</v>
      </c>
      <c r="E9" s="25">
        <v>20</v>
      </c>
      <c r="F9" s="25" t="s">
        <v>122</v>
      </c>
      <c r="K9" s="32" t="s">
        <v>123</v>
      </c>
      <c r="L9" s="31" t="s">
        <v>124</v>
      </c>
    </row>
    <row r="10" spans="1:12" x14ac:dyDescent="0.25">
      <c r="A10" s="21" t="s">
        <v>125</v>
      </c>
      <c r="B10" s="22">
        <v>11</v>
      </c>
      <c r="C10" s="23" t="str">
        <f t="shared" si="0"/>
        <v>Erős</v>
      </c>
      <c r="K10" s="32" t="s">
        <v>126</v>
      </c>
      <c r="L10" s="31" t="s">
        <v>127</v>
      </c>
    </row>
    <row r="11" spans="1:12" x14ac:dyDescent="0.25">
      <c r="A11" s="21" t="s">
        <v>128</v>
      </c>
      <c r="B11" s="22">
        <v>18</v>
      </c>
      <c r="C11" s="23" t="str">
        <f t="shared" si="0"/>
        <v>Nagyon erős</v>
      </c>
      <c r="K11" s="32" t="s">
        <v>129</v>
      </c>
      <c r="L11" s="31" t="s">
        <v>130</v>
      </c>
    </row>
    <row r="12" spans="1:12" x14ac:dyDescent="0.25">
      <c r="A12" s="21" t="s">
        <v>131</v>
      </c>
      <c r="B12" s="22">
        <v>12</v>
      </c>
      <c r="C12" s="23" t="str">
        <f t="shared" si="0"/>
        <v>Erős</v>
      </c>
      <c r="K12" s="32" t="s">
        <v>132</v>
      </c>
      <c r="L12" s="31" t="s">
        <v>133</v>
      </c>
    </row>
    <row r="13" spans="1:12" x14ac:dyDescent="0.25">
      <c r="A13" s="21" t="s">
        <v>134</v>
      </c>
      <c r="B13" s="22">
        <v>7</v>
      </c>
      <c r="C13" s="23" t="str">
        <f t="shared" si="0"/>
        <v>Közepesen erős</v>
      </c>
      <c r="K13" s="32" t="s">
        <v>135</v>
      </c>
      <c r="L13" s="31" t="s">
        <v>136</v>
      </c>
    </row>
    <row r="14" spans="1:12" x14ac:dyDescent="0.25">
      <c r="A14" s="21" t="s">
        <v>137</v>
      </c>
      <c r="B14" s="22">
        <v>2</v>
      </c>
      <c r="C14" s="23" t="str">
        <f t="shared" si="0"/>
        <v>Nagyon enyhe</v>
      </c>
      <c r="K14" s="32" t="s">
        <v>138</v>
      </c>
      <c r="L14" s="31" t="s">
        <v>139</v>
      </c>
    </row>
    <row r="15" spans="1:12" x14ac:dyDescent="0.25">
      <c r="A15" s="21" t="s">
        <v>140</v>
      </c>
      <c r="B15" s="22">
        <v>7</v>
      </c>
      <c r="C15" s="23" t="str">
        <f t="shared" si="0"/>
        <v>Közepesen erős</v>
      </c>
      <c r="K15" s="32" t="s">
        <v>141</v>
      </c>
      <c r="L15" s="31" t="s">
        <v>142</v>
      </c>
    </row>
    <row r="16" spans="1:12" x14ac:dyDescent="0.25">
      <c r="A16" s="21" t="s">
        <v>143</v>
      </c>
      <c r="B16" s="22">
        <v>2</v>
      </c>
      <c r="C16" s="23" t="str">
        <f t="shared" si="0"/>
        <v>Nagyon enyhe</v>
      </c>
      <c r="K16" s="32" t="s">
        <v>144</v>
      </c>
      <c r="L16" s="31" t="s">
        <v>145</v>
      </c>
    </row>
    <row r="17" spans="1:12" x14ac:dyDescent="0.25">
      <c r="A17" s="21" t="s">
        <v>146</v>
      </c>
      <c r="B17" s="22">
        <v>8</v>
      </c>
      <c r="C17" s="23" t="str">
        <f t="shared" si="0"/>
        <v>Közepesen erős</v>
      </c>
      <c r="K17" s="32" t="s">
        <v>147</v>
      </c>
      <c r="L17" s="31" t="s">
        <v>148</v>
      </c>
    </row>
    <row r="18" spans="1:12" x14ac:dyDescent="0.25">
      <c r="A18" s="21" t="s">
        <v>149</v>
      </c>
      <c r="B18" s="22">
        <v>2</v>
      </c>
      <c r="C18" s="23" t="str">
        <f t="shared" si="0"/>
        <v>Nagyon enyhe</v>
      </c>
    </row>
  </sheetData>
  <sheetProtection algorithmName="SHA-512" hashValue="RHFnZLwQKT+tW+GOyztOS4xMq/NDuqaBNXt6leLFp4vxauPOaaYqbvGMjstLZSu/bu3OntGsPM10P+LIYyjU7w==" saltValue="IJAQCA+W21jAe2LH+WixRQ==" spinCount="100000" sheet="1" objects="1" scenarios="1" selectLockedCells="1" selectUnlockedCells="1"/>
  <mergeCells count="1">
    <mergeCell ref="K1:L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osztályzat</vt:lpstr>
      <vt:lpstr>testtömegindex-feladat</vt:lpstr>
      <vt:lpstr>testtömegindex-megoldás</vt:lpstr>
      <vt:lpstr>hanszeres vizgsa-feladat</vt:lpstr>
      <vt:lpstr>hangszeres vizgsa-megoldás</vt:lpstr>
      <vt:lpstr>csípősség-feladat</vt:lpstr>
      <vt:lpstr>csípősség-megoldás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jt</cp:lastModifiedBy>
  <dcterms:created xsi:type="dcterms:W3CDTF">2020-03-06T10:06:37Z</dcterms:created>
  <dcterms:modified xsi:type="dcterms:W3CDTF">2020-03-08T14:33:44Z</dcterms:modified>
</cp:coreProperties>
</file>