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klg\inf\tablazatkezeles\"/>
    </mc:Choice>
  </mc:AlternateContent>
  <xr:revisionPtr revIDLastSave="0" documentId="13_ncr:1_{41488923-D546-4EEF-A6EC-8ECC3A345E33}" xr6:coauthVersionLast="45" xr6:coauthVersionMax="45" xr10:uidLastSave="{00000000-0000-0000-0000-000000000000}"/>
  <bookViews>
    <workbookView xWindow="-120" yWindow="-120" windowWidth="29040" windowHeight="15840" xr2:uid="{46980B3C-B422-48AF-AEA9-D2FFEBED2A2E}"/>
  </bookViews>
  <sheets>
    <sheet name="filmek-feladat" sheetId="4" r:id="rId1"/>
    <sheet name="filmek-megoldá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5" i="4" l="1"/>
  <c r="T25" i="4"/>
  <c r="S25" i="4"/>
  <c r="R25" i="4"/>
  <c r="F25" i="4"/>
  <c r="G25" i="4" s="1"/>
  <c r="U24" i="4"/>
  <c r="T24" i="4"/>
  <c r="S24" i="4"/>
  <c r="R24" i="4"/>
  <c r="F24" i="4"/>
  <c r="G24" i="4" s="1"/>
  <c r="U23" i="4"/>
  <c r="T23" i="4"/>
  <c r="S23" i="4"/>
  <c r="R23" i="4"/>
  <c r="F23" i="4"/>
  <c r="G23" i="4" s="1"/>
  <c r="U22" i="4"/>
  <c r="T22" i="4"/>
  <c r="S22" i="4"/>
  <c r="R22" i="4"/>
  <c r="F22" i="4"/>
  <c r="G22" i="4" s="1"/>
  <c r="U21" i="4"/>
  <c r="T21" i="4"/>
  <c r="S21" i="4"/>
  <c r="R21" i="4"/>
  <c r="F21" i="4"/>
  <c r="G21" i="4" s="1"/>
  <c r="U20" i="4"/>
  <c r="T20" i="4"/>
  <c r="S20" i="4"/>
  <c r="R20" i="4"/>
  <c r="F20" i="4"/>
  <c r="G20" i="4" s="1"/>
  <c r="U19" i="4"/>
  <c r="T19" i="4"/>
  <c r="S19" i="4"/>
  <c r="R19" i="4"/>
  <c r="F19" i="4"/>
  <c r="G19" i="4" s="1"/>
  <c r="U18" i="4"/>
  <c r="T18" i="4"/>
  <c r="S18" i="4"/>
  <c r="R18" i="4"/>
  <c r="F18" i="4"/>
  <c r="G18" i="4" s="1"/>
  <c r="U17" i="4"/>
  <c r="T17" i="4"/>
  <c r="S17" i="4"/>
  <c r="R17" i="4"/>
  <c r="F17" i="4"/>
  <c r="G17" i="4" s="1"/>
  <c r="U16" i="4"/>
  <c r="T16" i="4"/>
  <c r="S16" i="4"/>
  <c r="R16" i="4"/>
  <c r="F16" i="4"/>
  <c r="G16" i="4" s="1"/>
  <c r="U15" i="4"/>
  <c r="T15" i="4"/>
  <c r="S15" i="4"/>
  <c r="R15" i="4"/>
  <c r="F15" i="4"/>
  <c r="G15" i="4" s="1"/>
  <c r="U14" i="4"/>
  <c r="T14" i="4"/>
  <c r="S14" i="4"/>
  <c r="R14" i="4"/>
  <c r="F14" i="4"/>
  <c r="G14" i="4" s="1"/>
  <c r="U13" i="4"/>
  <c r="T13" i="4"/>
  <c r="S13" i="4"/>
  <c r="R13" i="4"/>
  <c r="F13" i="4"/>
  <c r="G13" i="4" s="1"/>
  <c r="U12" i="4"/>
  <c r="T12" i="4"/>
  <c r="S12" i="4"/>
  <c r="R12" i="4"/>
  <c r="F12" i="4"/>
  <c r="G12" i="4" s="1"/>
  <c r="U11" i="4"/>
  <c r="T11" i="4"/>
  <c r="S11" i="4"/>
  <c r="R11" i="4"/>
  <c r="F11" i="4"/>
  <c r="G11" i="4" s="1"/>
  <c r="U10" i="4"/>
  <c r="T10" i="4"/>
  <c r="S10" i="4"/>
  <c r="R10" i="4"/>
  <c r="F10" i="4"/>
  <c r="G10" i="4" s="1"/>
  <c r="U9" i="4"/>
  <c r="T9" i="4"/>
  <c r="S9" i="4"/>
  <c r="R9" i="4"/>
  <c r="F9" i="4"/>
  <c r="G9" i="4" s="1"/>
  <c r="U8" i="4"/>
  <c r="T8" i="4"/>
  <c r="S8" i="4"/>
  <c r="R8" i="4"/>
  <c r="F8" i="4"/>
  <c r="G8" i="4" s="1"/>
  <c r="U7" i="4"/>
  <c r="T7" i="4"/>
  <c r="S7" i="4"/>
  <c r="R7" i="4"/>
  <c r="F7" i="4"/>
  <c r="G7" i="4" s="1"/>
  <c r="U6" i="4"/>
  <c r="T6" i="4"/>
  <c r="S6" i="4"/>
  <c r="R6" i="4"/>
  <c r="F6" i="4"/>
  <c r="G6" i="4" s="1"/>
  <c r="U5" i="4"/>
  <c r="T5" i="4"/>
  <c r="S5" i="4"/>
  <c r="R5" i="4"/>
  <c r="F5" i="4"/>
  <c r="G5" i="4" s="1"/>
  <c r="U4" i="4"/>
  <c r="T4" i="4"/>
  <c r="S4" i="4"/>
  <c r="R4" i="4"/>
  <c r="F4" i="4"/>
  <c r="G4" i="4" s="1"/>
  <c r="U3" i="4"/>
  <c r="T3" i="4"/>
  <c r="S3" i="4"/>
  <c r="R3" i="4"/>
  <c r="F3" i="4"/>
  <c r="G3" i="4" s="1"/>
  <c r="F4" i="1"/>
  <c r="F5" i="1"/>
  <c r="F6" i="1"/>
  <c r="F7" i="1"/>
  <c r="F8" i="1"/>
  <c r="G8" i="1" s="1"/>
  <c r="H8" i="1" s="1"/>
  <c r="F9" i="1"/>
  <c r="G9" i="1" s="1"/>
  <c r="H9" i="1" s="1"/>
  <c r="F10" i="1"/>
  <c r="G10" i="1" s="1"/>
  <c r="H10" i="1" s="1"/>
  <c r="F11" i="1"/>
  <c r="G11" i="1" s="1"/>
  <c r="H11" i="1" s="1"/>
  <c r="F12" i="1"/>
  <c r="G12" i="1" s="1"/>
  <c r="H12" i="1" s="1"/>
  <c r="F13" i="1"/>
  <c r="G13" i="1" s="1"/>
  <c r="H13" i="1" s="1"/>
  <c r="F14" i="1"/>
  <c r="G14" i="1" s="1"/>
  <c r="H14" i="1" s="1"/>
  <c r="F15" i="1"/>
  <c r="G15" i="1" s="1"/>
  <c r="H15" i="1" s="1"/>
  <c r="F16" i="1"/>
  <c r="G16" i="1" s="1"/>
  <c r="H16" i="1" s="1"/>
  <c r="F17" i="1"/>
  <c r="G17" i="1" s="1"/>
  <c r="H17" i="1" s="1"/>
  <c r="F18" i="1"/>
  <c r="G18" i="1" s="1"/>
  <c r="H18" i="1" s="1"/>
  <c r="F19" i="1"/>
  <c r="G19" i="1" s="1"/>
  <c r="H19" i="1" s="1"/>
  <c r="F20" i="1"/>
  <c r="G20" i="1" s="1"/>
  <c r="H20" i="1" s="1"/>
  <c r="F21" i="1"/>
  <c r="G21" i="1" s="1"/>
  <c r="H21" i="1" s="1"/>
  <c r="F22" i="1"/>
  <c r="G22" i="1" s="1"/>
  <c r="H22" i="1" s="1"/>
  <c r="F23" i="1"/>
  <c r="G23" i="1" s="1"/>
  <c r="H23" i="1" s="1"/>
  <c r="F24" i="1"/>
  <c r="G24" i="1" s="1"/>
  <c r="H24" i="1" s="1"/>
  <c r="F25" i="1"/>
  <c r="G25" i="1" s="1"/>
  <c r="H25" i="1" s="1"/>
  <c r="F3" i="1"/>
  <c r="G3" i="1" s="1"/>
  <c r="H3" i="1" s="1"/>
  <c r="G7" i="1"/>
  <c r="H7" i="1" s="1"/>
  <c r="G4" i="1"/>
  <c r="H4" i="1" s="1"/>
  <c r="G5" i="1"/>
  <c r="H5" i="1" s="1"/>
  <c r="G6" i="1"/>
  <c r="H6" i="1" s="1"/>
  <c r="U25" i="1"/>
  <c r="E25" i="1" s="1"/>
  <c r="T25" i="1"/>
  <c r="D25" i="1" s="1"/>
  <c r="S25" i="1"/>
  <c r="C25" i="1" s="1"/>
  <c r="R25" i="1"/>
  <c r="B25" i="1" s="1"/>
  <c r="U24" i="1"/>
  <c r="E24" i="1" s="1"/>
  <c r="T24" i="1"/>
  <c r="D24" i="1" s="1"/>
  <c r="S24" i="1"/>
  <c r="C24" i="1" s="1"/>
  <c r="R24" i="1"/>
  <c r="B24" i="1" s="1"/>
  <c r="U23" i="1"/>
  <c r="E23" i="1" s="1"/>
  <c r="T23" i="1"/>
  <c r="D23" i="1" s="1"/>
  <c r="S23" i="1"/>
  <c r="C23" i="1" s="1"/>
  <c r="R23" i="1"/>
  <c r="B23" i="1" s="1"/>
  <c r="U22" i="1"/>
  <c r="E22" i="1" s="1"/>
  <c r="T22" i="1"/>
  <c r="D22" i="1" s="1"/>
  <c r="S22" i="1"/>
  <c r="C22" i="1" s="1"/>
  <c r="R22" i="1"/>
  <c r="B22" i="1" s="1"/>
  <c r="U21" i="1"/>
  <c r="E21" i="1" s="1"/>
  <c r="T21" i="1"/>
  <c r="D21" i="1" s="1"/>
  <c r="S21" i="1"/>
  <c r="C21" i="1" s="1"/>
  <c r="R21" i="1"/>
  <c r="B21" i="1" s="1"/>
  <c r="U20" i="1"/>
  <c r="E20" i="1" s="1"/>
  <c r="T20" i="1"/>
  <c r="D20" i="1" s="1"/>
  <c r="S20" i="1"/>
  <c r="C20" i="1" s="1"/>
  <c r="R20" i="1"/>
  <c r="B20" i="1" s="1"/>
  <c r="U19" i="1"/>
  <c r="E19" i="1" s="1"/>
  <c r="T19" i="1"/>
  <c r="D19" i="1" s="1"/>
  <c r="S19" i="1"/>
  <c r="C19" i="1" s="1"/>
  <c r="R19" i="1"/>
  <c r="B19" i="1" s="1"/>
  <c r="U18" i="1"/>
  <c r="E18" i="1" s="1"/>
  <c r="T18" i="1"/>
  <c r="D18" i="1" s="1"/>
  <c r="S18" i="1"/>
  <c r="C18" i="1" s="1"/>
  <c r="R18" i="1"/>
  <c r="B18" i="1" s="1"/>
  <c r="U17" i="1"/>
  <c r="E17" i="1" s="1"/>
  <c r="T17" i="1"/>
  <c r="D17" i="1" s="1"/>
  <c r="S17" i="1"/>
  <c r="C17" i="1" s="1"/>
  <c r="R17" i="1"/>
  <c r="B17" i="1" s="1"/>
  <c r="U16" i="1"/>
  <c r="E16" i="1" s="1"/>
  <c r="T16" i="1"/>
  <c r="D16" i="1" s="1"/>
  <c r="S16" i="1"/>
  <c r="C16" i="1" s="1"/>
  <c r="R16" i="1"/>
  <c r="B16" i="1" s="1"/>
  <c r="U15" i="1"/>
  <c r="E15" i="1" s="1"/>
  <c r="T15" i="1"/>
  <c r="D15" i="1" s="1"/>
  <c r="S15" i="1"/>
  <c r="C15" i="1" s="1"/>
  <c r="R15" i="1"/>
  <c r="B15" i="1" s="1"/>
  <c r="U14" i="1"/>
  <c r="E14" i="1" s="1"/>
  <c r="T14" i="1"/>
  <c r="D14" i="1" s="1"/>
  <c r="S14" i="1"/>
  <c r="C14" i="1" s="1"/>
  <c r="R14" i="1"/>
  <c r="B14" i="1" s="1"/>
  <c r="U13" i="1"/>
  <c r="E13" i="1" s="1"/>
  <c r="T13" i="1"/>
  <c r="D13" i="1" s="1"/>
  <c r="S13" i="1"/>
  <c r="C13" i="1" s="1"/>
  <c r="R13" i="1"/>
  <c r="B13" i="1" s="1"/>
  <c r="U12" i="1"/>
  <c r="E12" i="1" s="1"/>
  <c r="T12" i="1"/>
  <c r="D12" i="1" s="1"/>
  <c r="S12" i="1"/>
  <c r="C12" i="1" s="1"/>
  <c r="R12" i="1"/>
  <c r="B12" i="1" s="1"/>
  <c r="U11" i="1"/>
  <c r="E11" i="1" s="1"/>
  <c r="T11" i="1"/>
  <c r="D11" i="1" s="1"/>
  <c r="S11" i="1"/>
  <c r="C11" i="1" s="1"/>
  <c r="R11" i="1"/>
  <c r="B11" i="1" s="1"/>
  <c r="U10" i="1"/>
  <c r="E10" i="1" s="1"/>
  <c r="T10" i="1"/>
  <c r="D10" i="1" s="1"/>
  <c r="S10" i="1"/>
  <c r="C10" i="1" s="1"/>
  <c r="R10" i="1"/>
  <c r="B10" i="1" s="1"/>
  <c r="U9" i="1"/>
  <c r="E9" i="1" s="1"/>
  <c r="T9" i="1"/>
  <c r="D9" i="1" s="1"/>
  <c r="S9" i="1"/>
  <c r="C9" i="1" s="1"/>
  <c r="R9" i="1"/>
  <c r="B9" i="1" s="1"/>
  <c r="U8" i="1"/>
  <c r="E8" i="1" s="1"/>
  <c r="T8" i="1"/>
  <c r="D8" i="1" s="1"/>
  <c r="S8" i="1"/>
  <c r="C8" i="1" s="1"/>
  <c r="R8" i="1"/>
  <c r="B8" i="1" s="1"/>
  <c r="U7" i="1"/>
  <c r="E7" i="1" s="1"/>
  <c r="T7" i="1"/>
  <c r="D7" i="1" s="1"/>
  <c r="S7" i="1"/>
  <c r="C7" i="1" s="1"/>
  <c r="R7" i="1"/>
  <c r="B7" i="1" s="1"/>
  <c r="U6" i="1"/>
  <c r="E6" i="1" s="1"/>
  <c r="T6" i="1"/>
  <c r="D6" i="1" s="1"/>
  <c r="S6" i="1"/>
  <c r="C6" i="1" s="1"/>
  <c r="R6" i="1"/>
  <c r="B6" i="1" s="1"/>
  <c r="U5" i="1"/>
  <c r="E5" i="1" s="1"/>
  <c r="T5" i="1"/>
  <c r="D5" i="1" s="1"/>
  <c r="S5" i="1"/>
  <c r="C5" i="1" s="1"/>
  <c r="R5" i="1"/>
  <c r="B5" i="1" s="1"/>
  <c r="U4" i="1"/>
  <c r="E4" i="1" s="1"/>
  <c r="T4" i="1"/>
  <c r="D4" i="1" s="1"/>
  <c r="S4" i="1"/>
  <c r="C4" i="1" s="1"/>
  <c r="R4" i="1"/>
  <c r="B4" i="1" s="1"/>
  <c r="U3" i="1"/>
  <c r="E3" i="1" s="1"/>
  <c r="T3" i="1"/>
  <c r="D3" i="1" s="1"/>
  <c r="S3" i="1"/>
  <c r="C3" i="1" s="1"/>
  <c r="R3" i="1"/>
  <c r="B3" i="1" s="1"/>
  <c r="F28" i="1" l="1"/>
  <c r="F29" i="1"/>
  <c r="F30" i="1"/>
  <c r="F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</author>
  </authors>
  <commentList>
    <comment ref="A1" authorId="0" shapeId="0" xr:uid="{0EF6A128-CEB3-4B83-808F-7A054C0DAE65}">
      <text>
        <r>
          <rPr>
            <b/>
            <sz val="9"/>
            <color indexed="81"/>
            <rFont val="Tahoma"/>
            <family val="2"/>
            <charset val="238"/>
          </rPr>
          <t>Broadway</t>
        </r>
        <r>
          <rPr>
            <sz val="9"/>
            <color indexed="81"/>
            <rFont val="Tahoma"/>
            <family val="2"/>
            <charset val="238"/>
          </rPr>
          <t xml:space="preserve"> betűtípus. Ha nincs a gépeden, bármilyen hasonló betűtípus is megteszi.</t>
        </r>
      </text>
    </comment>
    <comment ref="E2" authorId="0" shapeId="0" xr:uid="{76D5A3A9-207A-4B3A-8EE0-DDFC56E28C9F}">
      <text>
        <r>
          <rPr>
            <sz val="9"/>
            <color indexed="81"/>
            <rFont val="Tahoma"/>
            <family val="2"/>
            <charset val="238"/>
          </rPr>
          <t>Egyéni számformátum!</t>
        </r>
      </text>
    </comment>
    <comment ref="F27" authorId="0" shapeId="0" xr:uid="{B5562458-4A77-498F-8050-184E18C45143}">
      <text>
        <r>
          <rPr>
            <sz val="9"/>
            <color indexed="81"/>
            <rFont val="Tahoma"/>
            <family val="2"/>
            <charset val="238"/>
          </rPr>
          <t xml:space="preserve">Vigyázz! Egy 6 éves a </t>
        </r>
        <r>
          <rPr>
            <b/>
            <sz val="9"/>
            <color indexed="81"/>
            <rFont val="Tahoma"/>
            <family val="2"/>
            <charset val="238"/>
          </rPr>
          <t xml:space="preserve">korhatár nélküli </t>
        </r>
        <r>
          <rPr>
            <sz val="9"/>
            <color indexed="81"/>
            <rFont val="Tahoma"/>
            <family val="2"/>
            <charset val="238"/>
          </rPr>
          <t xml:space="preserve">és a </t>
        </r>
        <r>
          <rPr>
            <b/>
            <sz val="9"/>
            <color indexed="81"/>
            <rFont val="Tahoma"/>
            <family val="2"/>
            <charset val="238"/>
          </rPr>
          <t>6 éves kortól</t>
        </r>
        <r>
          <rPr>
            <sz val="9"/>
            <color indexed="81"/>
            <rFont val="Tahoma"/>
            <family val="2"/>
            <charset val="238"/>
          </rPr>
          <t xml:space="preserve"> megjelölt filmeket is nézheti!</t>
        </r>
      </text>
    </comment>
    <comment ref="F30" authorId="0" shapeId="0" xr:uid="{DA413286-9483-4355-98A7-3CB46D99FCC4}">
      <text>
        <r>
          <rPr>
            <sz val="9"/>
            <color indexed="81"/>
            <rFont val="Tahoma"/>
            <family val="2"/>
            <charset val="238"/>
          </rPr>
          <t>A "</t>
        </r>
        <r>
          <rPr>
            <b/>
            <sz val="9"/>
            <color indexed="81"/>
            <rFont val="Tahoma"/>
            <family val="2"/>
            <charset val="238"/>
          </rPr>
          <t>filmek-megoldás</t>
        </r>
        <r>
          <rPr>
            <sz val="9"/>
            <color indexed="81"/>
            <rFont val="Tahoma"/>
            <family val="2"/>
            <charset val="238"/>
          </rPr>
          <t xml:space="preserve">" munkalapon nincs </t>
        </r>
        <r>
          <rPr>
            <b/>
            <sz val="9"/>
            <color indexed="81"/>
            <rFont val="Tahoma"/>
            <family val="2"/>
            <charset val="238"/>
          </rPr>
          <t>H</t>
        </r>
        <r>
          <rPr>
            <sz val="9"/>
            <color indexed="81"/>
            <rFont val="Tahoma"/>
            <family val="2"/>
            <charset val="238"/>
          </rPr>
          <t xml:space="preserve"> oszlop. Vagy mégis? Vajon miért?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</author>
  </authors>
  <commentList>
    <comment ref="A1" authorId="0" shapeId="0" xr:uid="{2F0FBCD1-2135-4D37-8084-E0EFF0962E11}">
      <text>
        <r>
          <rPr>
            <b/>
            <sz val="9"/>
            <color indexed="81"/>
            <rFont val="Tahoma"/>
            <family val="2"/>
            <charset val="238"/>
          </rPr>
          <t>Broadway</t>
        </r>
        <r>
          <rPr>
            <sz val="9"/>
            <color indexed="81"/>
            <rFont val="Tahoma"/>
            <family val="2"/>
            <charset val="238"/>
          </rPr>
          <t xml:space="preserve"> betűtípus. Ha nincs a gépeden, bármilyen hasonló betűtípus is megteszi.</t>
        </r>
      </text>
    </comment>
    <comment ref="E2" authorId="0" shapeId="0" xr:uid="{BB7D7312-7927-4968-B8AD-AB8E695F6074}">
      <text>
        <r>
          <rPr>
            <sz val="9"/>
            <color indexed="81"/>
            <rFont val="Tahoma"/>
            <family val="2"/>
            <charset val="238"/>
          </rPr>
          <t>Egyéni számformátum!</t>
        </r>
      </text>
    </comment>
    <comment ref="F27" authorId="0" shapeId="0" xr:uid="{2DCC8332-0837-45C1-8B77-6FEC789FDA4E}">
      <text>
        <r>
          <rPr>
            <sz val="9"/>
            <color indexed="81"/>
            <rFont val="Tahoma"/>
            <family val="2"/>
            <charset val="238"/>
          </rPr>
          <t xml:space="preserve">Vigyázz! Egy 6 éves a </t>
        </r>
        <r>
          <rPr>
            <b/>
            <sz val="9"/>
            <color indexed="81"/>
            <rFont val="Tahoma"/>
            <family val="2"/>
            <charset val="238"/>
          </rPr>
          <t xml:space="preserve">korhatár nélküli </t>
        </r>
        <r>
          <rPr>
            <sz val="9"/>
            <color indexed="81"/>
            <rFont val="Tahoma"/>
            <family val="2"/>
            <charset val="238"/>
          </rPr>
          <t xml:space="preserve">és a </t>
        </r>
        <r>
          <rPr>
            <b/>
            <sz val="9"/>
            <color indexed="81"/>
            <rFont val="Tahoma"/>
            <family val="2"/>
            <charset val="238"/>
          </rPr>
          <t>6 éves kortól</t>
        </r>
        <r>
          <rPr>
            <sz val="9"/>
            <color indexed="81"/>
            <rFont val="Tahoma"/>
            <family val="2"/>
            <charset val="238"/>
          </rPr>
          <t xml:space="preserve"> megjelölt filmeket is nézheti!</t>
        </r>
      </text>
    </comment>
    <comment ref="F30" authorId="0" shapeId="0" xr:uid="{8C35E5CC-0347-42AA-B8D7-FA34CA8B36B8}">
      <text>
        <r>
          <rPr>
            <sz val="9"/>
            <color indexed="81"/>
            <rFont val="Tahoma"/>
            <family val="2"/>
            <charset val="238"/>
          </rPr>
          <t>Nincs H oszlop. Vagy mégis? Vajon miért?</t>
        </r>
      </text>
    </comment>
  </commentList>
</comments>
</file>

<file path=xl/sharedStrings.xml><?xml version="1.0" encoding="utf-8"?>
<sst xmlns="http://schemas.openxmlformats.org/spreadsheetml/2006/main" count="200" uniqueCount="72">
  <si>
    <t>cím</t>
  </si>
  <si>
    <t>év</t>
  </si>
  <si>
    <t>Valaki valahol valamit</t>
  </si>
  <si>
    <t>Akárki hogyishívjákkal akármerre izél</t>
  </si>
  <si>
    <t>Nincs gyökkettő négy nékül</t>
  </si>
  <si>
    <t>Csak a matek!</t>
  </si>
  <si>
    <t>Csak az infó!</t>
  </si>
  <si>
    <t>műfaj</t>
  </si>
  <si>
    <t>családi</t>
  </si>
  <si>
    <t>akció</t>
  </si>
  <si>
    <t>vígjáték‎</t>
  </si>
  <si>
    <t>animációs</t>
  </si>
  <si>
    <t>bűnügyi</t>
  </si>
  <si>
    <t>dokumentum</t>
  </si>
  <si>
    <t>életrajzi</t>
  </si>
  <si>
    <t>fantasy</t>
  </si>
  <si>
    <t>filmdráma</t>
  </si>
  <si>
    <t>háborús</t>
  </si>
  <si>
    <t>harcművészeti</t>
  </si>
  <si>
    <t>horror</t>
  </si>
  <si>
    <t>kaland</t>
  </si>
  <si>
    <t>katasztrófa</t>
  </si>
  <si>
    <t>koncert</t>
  </si>
  <si>
    <t>néma</t>
  </si>
  <si>
    <t>politikai</t>
  </si>
  <si>
    <t>portré</t>
  </si>
  <si>
    <t>romantikus</t>
  </si>
  <si>
    <t>rövidfilm</t>
  </si>
  <si>
    <t>sci-fi</t>
  </si>
  <si>
    <t>thriller</t>
  </si>
  <si>
    <t>történelmi</t>
  </si>
  <si>
    <t>western</t>
  </si>
  <si>
    <t>zenés</t>
  </si>
  <si>
    <t>hossz</t>
  </si>
  <si>
    <t>korhatár</t>
  </si>
  <si>
    <t>korhatár nélküli</t>
  </si>
  <si>
    <t>Híres busmanok az IT-businessben</t>
  </si>
  <si>
    <t>Analfabéták az akadémián</t>
  </si>
  <si>
    <t>A Trabant istálló Forma 1-es sikerei</t>
  </si>
  <si>
    <t>Betartott választási ígéretek</t>
  </si>
  <si>
    <t>Fürdőruha-modellek az eszkimóknál</t>
  </si>
  <si>
    <t>sport</t>
  </si>
  <si>
    <t>Régi amerikai népszokások</t>
  </si>
  <si>
    <t>Az arab demokráciák</t>
  </si>
  <si>
    <t>Méllytengeri gyújtogatók</t>
  </si>
  <si>
    <t>A kígyó lábnyomai</t>
  </si>
  <si>
    <t>Tömegverekedés a lakatlan szigeten</t>
  </si>
  <si>
    <t>Véres lábnyomok a levegőben</t>
  </si>
  <si>
    <t>Az oxigénmolekula lelkivilága</t>
  </si>
  <si>
    <t>Két kopasz hajbakap</t>
  </si>
  <si>
    <t>A csiga hazamegy</t>
  </si>
  <si>
    <t>Vakasszony visszanéz</t>
  </si>
  <si>
    <t>Az albüfés segédje helyettesének kisegítője</t>
  </si>
  <si>
    <t>kémfilm</t>
  </si>
  <si>
    <t>rövid</t>
  </si>
  <si>
    <t>extra rövid</t>
  </si>
  <si>
    <t>közepes</t>
  </si>
  <si>
    <t>hosszú</t>
  </si>
  <si>
    <t>extra hosszú</t>
  </si>
  <si>
    <t>A kínai zokniárus felejthetetlen számlaadásai</t>
  </si>
  <si>
    <t>Meztelen ember zsebe</t>
  </si>
  <si>
    <t>filmhossz</t>
  </si>
  <si>
    <t>F I L M E K</t>
  </si>
  <si>
    <t>A 6 éves kortól megnézhető filmek száma:</t>
  </si>
  <si>
    <t>Ebben az évben készült a legrégebbi film:</t>
  </si>
  <si>
    <t>bevétel
(millió)</t>
  </si>
  <si>
    <t>költség-
vetés
(millió)</t>
  </si>
  <si>
    <t>Ennyi millió dollár a legnagyobb haszon:</t>
  </si>
  <si>
    <t>Ennyi a filmek átlagos költségvetése:</t>
  </si>
  <si>
    <t>Mélytengeri gyújtogatók</t>
  </si>
  <si>
    <t>Nincs kettő gyök négy nékül</t>
  </si>
  <si>
    <t>misztikus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</si>
</sst>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&quot; éves kortól&quot;"/>
    <numFmt numFmtId="165" formatCode="_-[$$-409]* #,##0.00_ ;_-[$$-409]* \-#,##0.00\ ;_-[$$-409]* &quot;-&quot;??_ ;_-@_ 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color rgb="FFFFFF00"/>
      <name val="Broadway"/>
      <family val="5"/>
    </font>
    <font>
      <b/>
      <sz val="11"/>
      <color rgb="FFFFFF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gradientFill degree="135">
        <stop position="0">
          <color rgb="FF00B050"/>
        </stop>
        <stop position="1">
          <color theme="4"/>
        </stop>
      </gradient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0" fillId="2" borderId="1" xfId="0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Protection="1"/>
    <xf numFmtId="0" fontId="7" fillId="4" borderId="1" xfId="0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165" fontId="8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right" vertical="center"/>
    </xf>
    <xf numFmtId="165" fontId="7" fillId="7" borderId="1" xfId="0" applyNumberFormat="1" applyFont="1" applyFill="1" applyBorder="1" applyAlignment="1">
      <alignment horizontal="right" vertical="center"/>
    </xf>
    <xf numFmtId="165" fontId="7" fillId="5" borderId="1" xfId="0" applyNumberFormat="1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right" vertical="center"/>
    </xf>
    <xf numFmtId="0" fontId="0" fillId="0" borderId="0" xfId="0" applyNumberFormat="1" applyProtection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E3CFD-E222-4FF1-9B62-C72F9F63AD24}">
  <dimension ref="A1:U30"/>
  <sheetViews>
    <sheetView tabSelected="1" workbookViewId="0">
      <selection activeCell="F9" sqref="F9"/>
    </sheetView>
  </sheetViews>
  <sheetFormatPr defaultRowHeight="15" x14ac:dyDescent="0.25"/>
  <cols>
    <col min="1" max="1" width="17.42578125" style="10" customWidth="1"/>
    <col min="2" max="2" width="3.140625" style="10" bestFit="1" customWidth="1"/>
    <col min="3" max="3" width="9.7109375" style="10" customWidth="1"/>
    <col min="4" max="4" width="5.85546875" style="10" bestFit="1" customWidth="1"/>
    <col min="5" max="5" width="8.42578125" style="10" bestFit="1" customWidth="1"/>
    <col min="6" max="6" width="7.7109375" style="10" customWidth="1"/>
    <col min="7" max="7" width="5.85546875" style="10" customWidth="1"/>
    <col min="8" max="8" width="9.140625" style="10" customWidth="1"/>
    <col min="9" max="9" width="5" style="10" customWidth="1"/>
    <col min="10" max="10" width="3" style="10" bestFit="1" customWidth="1"/>
    <col min="11" max="11" width="7.85546875" style="10" customWidth="1"/>
    <col min="12" max="12" width="9.28515625" style="10" customWidth="1"/>
    <col min="13" max="13" width="3.5703125" style="10" customWidth="1"/>
    <col min="14" max="14" width="9.42578125" style="10" bestFit="1" customWidth="1"/>
    <col min="15" max="15" width="12" style="10" bestFit="1" customWidth="1"/>
    <col min="16" max="16" width="3.7109375" style="10" customWidth="1"/>
    <col min="17" max="17" width="16.85546875" style="10" customWidth="1"/>
    <col min="18" max="18" width="5" style="10" bestFit="1" customWidth="1"/>
    <col min="19" max="19" width="6.140625" style="10" bestFit="1" customWidth="1"/>
    <col min="20" max="20" width="5.85546875" style="10" bestFit="1" customWidth="1"/>
    <col min="21" max="21" width="4.28515625" style="10" customWidth="1"/>
    <col min="22" max="16384" width="9.140625" style="10"/>
  </cols>
  <sheetData>
    <row r="1" spans="1:21" x14ac:dyDescent="0.25">
      <c r="A1" t="s">
        <v>62</v>
      </c>
      <c r="B1"/>
      <c r="C1"/>
      <c r="D1"/>
      <c r="E1"/>
      <c r="F1"/>
      <c r="G1"/>
    </row>
    <row r="2" spans="1:21" x14ac:dyDescent="0.25">
      <c r="A2" s="10" t="s">
        <v>0</v>
      </c>
      <c r="B2" s="10" t="s">
        <v>1</v>
      </c>
      <c r="C2" s="10" t="s">
        <v>7</v>
      </c>
      <c r="D2" s="10" t="s">
        <v>33</v>
      </c>
      <c r="E2" s="10" t="s">
        <v>34</v>
      </c>
      <c r="F2" s="10" t="s">
        <v>66</v>
      </c>
      <c r="G2" s="10" t="s">
        <v>65</v>
      </c>
      <c r="K2" s="10" t="s">
        <v>7</v>
      </c>
      <c r="L2" s="10" t="s">
        <v>34</v>
      </c>
      <c r="N2" s="10" t="s">
        <v>61</v>
      </c>
      <c r="Q2" s="10" t="s">
        <v>0</v>
      </c>
      <c r="R2" s="10" t="s">
        <v>1</v>
      </c>
      <c r="S2" s="10" t="s">
        <v>7</v>
      </c>
      <c r="T2" s="10" t="s">
        <v>33</v>
      </c>
      <c r="U2" s="10" t="s">
        <v>34</v>
      </c>
    </row>
    <row r="3" spans="1:21" x14ac:dyDescent="0.25">
      <c r="A3" s="10" t="s">
        <v>2</v>
      </c>
      <c r="F3" s="11">
        <f ca="1">RANDBETWEEN(5,90)*RAND()</f>
        <v>10.442106837922541</v>
      </c>
      <c r="G3" s="11">
        <f ca="1">F3*(3*RAND()+1)</f>
        <v>40.367193303681233</v>
      </c>
      <c r="J3" s="10">
        <v>1</v>
      </c>
      <c r="K3" s="10" t="s">
        <v>9</v>
      </c>
      <c r="L3" s="10" t="s">
        <v>35</v>
      </c>
      <c r="N3" s="10">
        <v>0</v>
      </c>
      <c r="O3" s="10" t="s">
        <v>55</v>
      </c>
      <c r="Q3" s="11" t="s">
        <v>2</v>
      </c>
      <c r="R3" s="11">
        <f ca="1">RANDBETWEEN(YEAR(TODAY())-50,YEAR(TODAY()))</f>
        <v>1970</v>
      </c>
      <c r="S3" s="11">
        <f ca="1">RANDBETWEEN(1,28)</f>
        <v>19</v>
      </c>
      <c r="T3" s="11">
        <f ca="1">RANDBETWEEN(38,180)</f>
        <v>172</v>
      </c>
      <c r="U3" s="11">
        <f ca="1">RANDBETWEEN(1,5)</f>
        <v>3</v>
      </c>
    </row>
    <row r="4" spans="1:21" x14ac:dyDescent="0.25">
      <c r="A4" s="10" t="s">
        <v>49</v>
      </c>
      <c r="F4" s="26">
        <f t="shared" ref="F4:F25" ca="1" si="0">RANDBETWEEN(5,90)*RAND()</f>
        <v>10.056993216974787</v>
      </c>
      <c r="G4" s="11">
        <f t="shared" ref="G4:G25" ca="1" si="1">F4*(3*RAND()+1)</f>
        <v>13.632496937834519</v>
      </c>
      <c r="J4" s="10">
        <v>2</v>
      </c>
      <c r="K4" s="10" t="s">
        <v>11</v>
      </c>
      <c r="L4" s="10">
        <v>6</v>
      </c>
      <c r="N4" s="10">
        <v>45</v>
      </c>
      <c r="O4" s="10" t="s">
        <v>54</v>
      </c>
      <c r="Q4" s="11" t="s">
        <v>49</v>
      </c>
      <c r="R4" s="11">
        <f t="shared" ref="R4:R25" ca="1" si="2">RANDBETWEEN(YEAR(TODAY())-50,YEAR(TODAY()))</f>
        <v>2003</v>
      </c>
      <c r="S4" s="11">
        <f t="shared" ref="S4:S25" ca="1" si="3">RANDBETWEEN(1,28)</f>
        <v>8</v>
      </c>
      <c r="T4" s="11">
        <f t="shared" ref="T4:T25" ca="1" si="4">RANDBETWEEN(38,180)</f>
        <v>100</v>
      </c>
      <c r="U4" s="11">
        <f t="shared" ref="U4:U25" ca="1" si="5">RANDBETWEEN(1,5)</f>
        <v>3</v>
      </c>
    </row>
    <row r="5" spans="1:21" x14ac:dyDescent="0.25">
      <c r="A5" s="10" t="s">
        <v>70</v>
      </c>
      <c r="F5" s="11">
        <f t="shared" ca="1" si="0"/>
        <v>31.223319988071694</v>
      </c>
      <c r="G5" s="11">
        <f t="shared" ca="1" si="1"/>
        <v>42.128402861965817</v>
      </c>
      <c r="J5" s="10">
        <v>3</v>
      </c>
      <c r="K5" s="10" t="s">
        <v>12</v>
      </c>
      <c r="L5" s="10">
        <v>12</v>
      </c>
      <c r="N5" s="10">
        <v>80</v>
      </c>
      <c r="O5" s="10" t="s">
        <v>56</v>
      </c>
      <c r="Q5" s="11" t="s">
        <v>4</v>
      </c>
      <c r="R5" s="11">
        <f t="shared" ca="1" si="2"/>
        <v>2015</v>
      </c>
      <c r="S5" s="11">
        <f t="shared" ca="1" si="3"/>
        <v>19</v>
      </c>
      <c r="T5" s="11">
        <f t="shared" ca="1" si="4"/>
        <v>129</v>
      </c>
      <c r="U5" s="11">
        <f t="shared" ca="1" si="5"/>
        <v>3</v>
      </c>
    </row>
    <row r="6" spans="1:21" x14ac:dyDescent="0.25">
      <c r="A6" s="10" t="s">
        <v>50</v>
      </c>
      <c r="F6" s="11">
        <f t="shared" ca="1" si="0"/>
        <v>13.439814026837659</v>
      </c>
      <c r="G6" s="11">
        <f t="shared" ca="1" si="1"/>
        <v>45.608783440704357</v>
      </c>
      <c r="J6" s="10">
        <v>4</v>
      </c>
      <c r="K6" s="10" t="s">
        <v>8</v>
      </c>
      <c r="L6" s="10">
        <v>16</v>
      </c>
      <c r="N6" s="10">
        <v>120</v>
      </c>
      <c r="O6" s="10" t="s">
        <v>57</v>
      </c>
      <c r="Q6" s="11" t="s">
        <v>50</v>
      </c>
      <c r="R6" s="11">
        <f t="shared" ca="1" si="2"/>
        <v>1996</v>
      </c>
      <c r="S6" s="11">
        <f t="shared" ca="1" si="3"/>
        <v>10</v>
      </c>
      <c r="T6" s="11">
        <f t="shared" ca="1" si="4"/>
        <v>60</v>
      </c>
      <c r="U6" s="11">
        <f t="shared" ca="1" si="5"/>
        <v>4</v>
      </c>
    </row>
    <row r="7" spans="1:21" x14ac:dyDescent="0.25">
      <c r="A7" s="10" t="s">
        <v>6</v>
      </c>
      <c r="F7" s="11">
        <f t="shared" ca="1" si="0"/>
        <v>89.059803949015574</v>
      </c>
      <c r="G7" s="11">
        <f t="shared" ca="1" si="1"/>
        <v>177.37026133554582</v>
      </c>
      <c r="J7" s="10">
        <v>5</v>
      </c>
      <c r="K7" s="10" t="s">
        <v>13</v>
      </c>
      <c r="L7" s="10">
        <v>18</v>
      </c>
      <c r="N7" s="10">
        <v>145</v>
      </c>
      <c r="O7" s="10" t="s">
        <v>58</v>
      </c>
      <c r="Q7" s="11" t="s">
        <v>6</v>
      </c>
      <c r="R7" s="11">
        <f t="shared" ca="1" si="2"/>
        <v>2002</v>
      </c>
      <c r="S7" s="11">
        <f t="shared" ca="1" si="3"/>
        <v>26</v>
      </c>
      <c r="T7" s="11">
        <f t="shared" ca="1" si="4"/>
        <v>141</v>
      </c>
      <c r="U7" s="11">
        <f t="shared" ca="1" si="5"/>
        <v>1</v>
      </c>
    </row>
    <row r="8" spans="1:21" x14ac:dyDescent="0.25">
      <c r="A8" s="10" t="s">
        <v>51</v>
      </c>
      <c r="F8" s="11">
        <f t="shared" ca="1" si="0"/>
        <v>58.70597197752366</v>
      </c>
      <c r="G8" s="11">
        <f t="shared" ca="1" si="1"/>
        <v>169.54011796017716</v>
      </c>
      <c r="J8" s="10">
        <v>6</v>
      </c>
      <c r="K8" s="10" t="s">
        <v>14</v>
      </c>
      <c r="Q8" s="11" t="s">
        <v>51</v>
      </c>
      <c r="R8" s="11">
        <f t="shared" ca="1" si="2"/>
        <v>2000</v>
      </c>
      <c r="S8" s="11">
        <f t="shared" ca="1" si="3"/>
        <v>24</v>
      </c>
      <c r="T8" s="11">
        <f t="shared" ca="1" si="4"/>
        <v>141</v>
      </c>
      <c r="U8" s="11">
        <f t="shared" ca="1" si="5"/>
        <v>2</v>
      </c>
    </row>
    <row r="9" spans="1:21" x14ac:dyDescent="0.25">
      <c r="A9" s="10" t="s">
        <v>47</v>
      </c>
      <c r="F9" s="11">
        <f t="shared" ca="1" si="0"/>
        <v>5.5125267443814225</v>
      </c>
      <c r="G9" s="11">
        <f t="shared" ca="1" si="1"/>
        <v>6.1449815396151166</v>
      </c>
      <c r="J9" s="10">
        <v>7</v>
      </c>
      <c r="K9" s="10" t="s">
        <v>15</v>
      </c>
      <c r="Q9" s="11" t="s">
        <v>47</v>
      </c>
      <c r="R9" s="11">
        <f t="shared" ca="1" si="2"/>
        <v>2012</v>
      </c>
      <c r="S9" s="11">
        <f t="shared" ca="1" si="3"/>
        <v>1</v>
      </c>
      <c r="T9" s="11">
        <f t="shared" ca="1" si="4"/>
        <v>177</v>
      </c>
      <c r="U9" s="11">
        <f t="shared" ca="1" si="5"/>
        <v>4</v>
      </c>
    </row>
    <row r="10" spans="1:21" x14ac:dyDescent="0.25">
      <c r="A10" s="10" t="s">
        <v>37</v>
      </c>
      <c r="F10" s="11">
        <f t="shared" ca="1" si="0"/>
        <v>7.4856441318977023</v>
      </c>
      <c r="G10" s="11">
        <f t="shared" ca="1" si="1"/>
        <v>17.932158018631569</v>
      </c>
      <c r="J10" s="10">
        <v>8</v>
      </c>
      <c r="K10" s="10" t="s">
        <v>16</v>
      </c>
      <c r="Q10" s="11" t="s">
        <v>37</v>
      </c>
      <c r="R10" s="11">
        <f t="shared" ca="1" si="2"/>
        <v>1982</v>
      </c>
      <c r="S10" s="11">
        <f t="shared" ca="1" si="3"/>
        <v>13</v>
      </c>
      <c r="T10" s="11">
        <f t="shared" ca="1" si="4"/>
        <v>79</v>
      </c>
      <c r="U10" s="11">
        <f t="shared" ca="1" si="5"/>
        <v>1</v>
      </c>
    </row>
    <row r="11" spans="1:21" x14ac:dyDescent="0.25">
      <c r="A11" s="10" t="s">
        <v>38</v>
      </c>
      <c r="F11" s="11">
        <f t="shared" ca="1" si="0"/>
        <v>42.132752957797756</v>
      </c>
      <c r="G11" s="11">
        <f t="shared" ca="1" si="1"/>
        <v>168.10615373657649</v>
      </c>
      <c r="J11" s="10">
        <v>9</v>
      </c>
      <c r="K11" s="10" t="s">
        <v>17</v>
      </c>
      <c r="Q11" s="11" t="s">
        <v>38</v>
      </c>
      <c r="R11" s="11">
        <f t="shared" ca="1" si="2"/>
        <v>2018</v>
      </c>
      <c r="S11" s="11">
        <f t="shared" ca="1" si="3"/>
        <v>2</v>
      </c>
      <c r="T11" s="11">
        <f t="shared" ca="1" si="4"/>
        <v>81</v>
      </c>
      <c r="U11" s="11">
        <f t="shared" ca="1" si="5"/>
        <v>3</v>
      </c>
    </row>
    <row r="12" spans="1:21" x14ac:dyDescent="0.25">
      <c r="A12" s="10" t="s">
        <v>39</v>
      </c>
      <c r="F12" s="11">
        <f t="shared" ca="1" si="0"/>
        <v>12.432733109793244</v>
      </c>
      <c r="G12" s="11">
        <f t="shared" ca="1" si="1"/>
        <v>28.582918980640162</v>
      </c>
      <c r="J12" s="10">
        <v>10</v>
      </c>
      <c r="K12" s="10" t="s">
        <v>18</v>
      </c>
      <c r="Q12" s="11" t="s">
        <v>39</v>
      </c>
      <c r="R12" s="11">
        <f t="shared" ca="1" si="2"/>
        <v>1975</v>
      </c>
      <c r="S12" s="11">
        <f t="shared" ca="1" si="3"/>
        <v>22</v>
      </c>
      <c r="T12" s="11">
        <f t="shared" ca="1" si="4"/>
        <v>156</v>
      </c>
      <c r="U12" s="11">
        <f t="shared" ca="1" si="5"/>
        <v>3</v>
      </c>
    </row>
    <row r="13" spans="1:21" x14ac:dyDescent="0.25">
      <c r="A13" s="10" t="s">
        <v>46</v>
      </c>
      <c r="F13" s="11">
        <f t="shared" ca="1" si="0"/>
        <v>46.813359710920459</v>
      </c>
      <c r="G13" s="11">
        <f t="shared" ca="1" si="1"/>
        <v>52.435489692349719</v>
      </c>
      <c r="J13" s="10">
        <v>11</v>
      </c>
      <c r="K13" s="10" t="s">
        <v>19</v>
      </c>
      <c r="Q13" s="11" t="s">
        <v>46</v>
      </c>
      <c r="R13" s="11">
        <f t="shared" ca="1" si="2"/>
        <v>1973</v>
      </c>
      <c r="S13" s="11">
        <f t="shared" ca="1" si="3"/>
        <v>1</v>
      </c>
      <c r="T13" s="11">
        <f t="shared" ca="1" si="4"/>
        <v>123</v>
      </c>
      <c r="U13" s="11">
        <f t="shared" ca="1" si="5"/>
        <v>1</v>
      </c>
    </row>
    <row r="14" spans="1:21" x14ac:dyDescent="0.25">
      <c r="A14" s="10" t="s">
        <v>36</v>
      </c>
      <c r="F14" s="11">
        <f t="shared" ca="1" si="0"/>
        <v>1.9724886735867062</v>
      </c>
      <c r="G14" s="11">
        <f t="shared" ca="1" si="1"/>
        <v>3.6691886702454006</v>
      </c>
      <c r="J14" s="10">
        <v>12</v>
      </c>
      <c r="K14" s="10" t="s">
        <v>20</v>
      </c>
      <c r="Q14" s="11" t="s">
        <v>36</v>
      </c>
      <c r="R14" s="11">
        <f t="shared" ca="1" si="2"/>
        <v>2002</v>
      </c>
      <c r="S14" s="11">
        <f t="shared" ca="1" si="3"/>
        <v>3</v>
      </c>
      <c r="T14" s="11">
        <f t="shared" ca="1" si="4"/>
        <v>155</v>
      </c>
      <c r="U14" s="11">
        <f t="shared" ca="1" si="5"/>
        <v>4</v>
      </c>
    </row>
    <row r="15" spans="1:21" x14ac:dyDescent="0.25">
      <c r="A15" s="10" t="s">
        <v>5</v>
      </c>
      <c r="F15" s="11">
        <f t="shared" ca="1" si="0"/>
        <v>68.84137914651825</v>
      </c>
      <c r="G15" s="11">
        <f t="shared" ca="1" si="1"/>
        <v>129.09983568601493</v>
      </c>
      <c r="J15" s="10">
        <v>13</v>
      </c>
      <c r="K15" s="10" t="s">
        <v>21</v>
      </c>
      <c r="Q15" s="11" t="s">
        <v>5</v>
      </c>
      <c r="R15" s="11">
        <f t="shared" ca="1" si="2"/>
        <v>2011</v>
      </c>
      <c r="S15" s="11">
        <f t="shared" ca="1" si="3"/>
        <v>15</v>
      </c>
      <c r="T15" s="11">
        <f t="shared" ca="1" si="4"/>
        <v>54</v>
      </c>
      <c r="U15" s="11">
        <f t="shared" ca="1" si="5"/>
        <v>5</v>
      </c>
    </row>
    <row r="16" spans="1:21" x14ac:dyDescent="0.25">
      <c r="A16" s="10" t="s">
        <v>43</v>
      </c>
      <c r="F16" s="11">
        <f t="shared" ca="1" si="0"/>
        <v>22.631333316863945</v>
      </c>
      <c r="G16" s="11">
        <f t="shared" ca="1" si="1"/>
        <v>70.892340879382616</v>
      </c>
      <c r="J16" s="10">
        <v>14</v>
      </c>
      <c r="K16" s="10" t="s">
        <v>53</v>
      </c>
      <c r="Q16" s="11" t="s">
        <v>43</v>
      </c>
      <c r="R16" s="11">
        <f t="shared" ca="1" si="2"/>
        <v>1985</v>
      </c>
      <c r="S16" s="11">
        <f t="shared" ca="1" si="3"/>
        <v>4</v>
      </c>
      <c r="T16" s="11">
        <f t="shared" ca="1" si="4"/>
        <v>85</v>
      </c>
      <c r="U16" s="11">
        <f t="shared" ca="1" si="5"/>
        <v>3</v>
      </c>
    </row>
    <row r="17" spans="1:21" x14ac:dyDescent="0.25">
      <c r="A17" s="10" t="s">
        <v>69</v>
      </c>
      <c r="F17" s="11">
        <f t="shared" ca="1" si="0"/>
        <v>11.35903551835605</v>
      </c>
      <c r="G17" s="11">
        <f t="shared" ca="1" si="1"/>
        <v>25.633387973463087</v>
      </c>
      <c r="J17" s="10">
        <v>15</v>
      </c>
      <c r="K17" s="10" t="s">
        <v>22</v>
      </c>
      <c r="Q17" s="11" t="s">
        <v>44</v>
      </c>
      <c r="R17" s="11">
        <f t="shared" ca="1" si="2"/>
        <v>2019</v>
      </c>
      <c r="S17" s="11">
        <f t="shared" ca="1" si="3"/>
        <v>21</v>
      </c>
      <c r="T17" s="11">
        <f t="shared" ca="1" si="4"/>
        <v>139</v>
      </c>
      <c r="U17" s="11">
        <f t="shared" ca="1" si="5"/>
        <v>4</v>
      </c>
    </row>
    <row r="18" spans="1:21" x14ac:dyDescent="0.25">
      <c r="A18" s="10" t="s">
        <v>45</v>
      </c>
      <c r="F18" s="11">
        <f t="shared" ca="1" si="0"/>
        <v>85.022848829959031</v>
      </c>
      <c r="G18" s="11">
        <f t="shared" ca="1" si="1"/>
        <v>263.94264042565078</v>
      </c>
      <c r="J18" s="10">
        <v>16</v>
      </c>
      <c r="K18" s="10" t="s">
        <v>71</v>
      </c>
      <c r="Q18" s="11" t="s">
        <v>45</v>
      </c>
      <c r="R18" s="11">
        <f t="shared" ca="1" si="2"/>
        <v>1995</v>
      </c>
      <c r="S18" s="11">
        <f t="shared" ca="1" si="3"/>
        <v>8</v>
      </c>
      <c r="T18" s="11">
        <f t="shared" ca="1" si="4"/>
        <v>177</v>
      </c>
      <c r="U18" s="11">
        <f t="shared" ca="1" si="5"/>
        <v>2</v>
      </c>
    </row>
    <row r="19" spans="1:21" x14ac:dyDescent="0.25">
      <c r="A19" s="10" t="s">
        <v>40</v>
      </c>
      <c r="F19" s="11">
        <f t="shared" ca="1" si="0"/>
        <v>8.4557765685038166</v>
      </c>
      <c r="G19" s="11">
        <f t="shared" ca="1" si="1"/>
        <v>15.055383997976341</v>
      </c>
      <c r="J19" s="10">
        <v>17</v>
      </c>
      <c r="K19" s="10" t="s">
        <v>23</v>
      </c>
      <c r="Q19" s="11" t="s">
        <v>40</v>
      </c>
      <c r="R19" s="11">
        <f t="shared" ca="1" si="2"/>
        <v>2012</v>
      </c>
      <c r="S19" s="11">
        <f t="shared" ca="1" si="3"/>
        <v>2</v>
      </c>
      <c r="T19" s="11">
        <f t="shared" ca="1" si="4"/>
        <v>84</v>
      </c>
      <c r="U19" s="11">
        <f t="shared" ca="1" si="5"/>
        <v>1</v>
      </c>
    </row>
    <row r="20" spans="1:21" x14ac:dyDescent="0.25">
      <c r="A20" s="10" t="s">
        <v>42</v>
      </c>
      <c r="F20" s="11">
        <f t="shared" ca="1" si="0"/>
        <v>13.996850658151669</v>
      </c>
      <c r="G20" s="11">
        <f t="shared" ca="1" si="1"/>
        <v>35.323129446118841</v>
      </c>
      <c r="J20" s="10">
        <v>18</v>
      </c>
      <c r="K20" s="10" t="s">
        <v>24</v>
      </c>
      <c r="Q20" s="11" t="s">
        <v>42</v>
      </c>
      <c r="R20" s="11">
        <f t="shared" ca="1" si="2"/>
        <v>1970</v>
      </c>
      <c r="S20" s="11">
        <f t="shared" ca="1" si="3"/>
        <v>21</v>
      </c>
      <c r="T20" s="11">
        <f t="shared" ca="1" si="4"/>
        <v>69</v>
      </c>
      <c r="U20" s="11">
        <f t="shared" ca="1" si="5"/>
        <v>2</v>
      </c>
    </row>
    <row r="21" spans="1:21" x14ac:dyDescent="0.25">
      <c r="A21" s="10" t="s">
        <v>59</v>
      </c>
      <c r="F21" s="11">
        <f t="shared" ca="1" si="0"/>
        <v>4.285815197569816</v>
      </c>
      <c r="G21" s="11">
        <f t="shared" ca="1" si="1"/>
        <v>5.9712383546325754</v>
      </c>
      <c r="J21" s="10">
        <v>19</v>
      </c>
      <c r="K21" s="10" t="s">
        <v>25</v>
      </c>
      <c r="Q21" s="11" t="s">
        <v>59</v>
      </c>
      <c r="R21" s="11">
        <f t="shared" ca="1" si="2"/>
        <v>1975</v>
      </c>
      <c r="S21" s="11">
        <f t="shared" ca="1" si="3"/>
        <v>6</v>
      </c>
      <c r="T21" s="11">
        <f t="shared" ca="1" si="4"/>
        <v>45</v>
      </c>
      <c r="U21" s="11">
        <f t="shared" ca="1" si="5"/>
        <v>3</v>
      </c>
    </row>
    <row r="22" spans="1:21" x14ac:dyDescent="0.25">
      <c r="A22" s="10" t="s">
        <v>3</v>
      </c>
      <c r="F22" s="11">
        <f t="shared" ca="1" si="0"/>
        <v>2.2102518501072907</v>
      </c>
      <c r="G22" s="11">
        <f t="shared" ca="1" si="1"/>
        <v>8.815172819418903</v>
      </c>
      <c r="J22" s="10">
        <v>20</v>
      </c>
      <c r="K22" s="10" t="s">
        <v>26</v>
      </c>
      <c r="Q22" s="11" t="s">
        <v>3</v>
      </c>
      <c r="R22" s="11">
        <f t="shared" ca="1" si="2"/>
        <v>2002</v>
      </c>
      <c r="S22" s="11">
        <f t="shared" ca="1" si="3"/>
        <v>28</v>
      </c>
      <c r="T22" s="11">
        <f t="shared" ca="1" si="4"/>
        <v>81</v>
      </c>
      <c r="U22" s="11">
        <f t="shared" ca="1" si="5"/>
        <v>3</v>
      </c>
    </row>
    <row r="23" spans="1:21" x14ac:dyDescent="0.25">
      <c r="A23" s="10" t="s">
        <v>52</v>
      </c>
      <c r="F23" s="11">
        <f t="shared" ca="1" si="0"/>
        <v>13.672757971190315</v>
      </c>
      <c r="G23" s="11">
        <f t="shared" ca="1" si="1"/>
        <v>46.282017879291203</v>
      </c>
      <c r="J23" s="10">
        <v>21</v>
      </c>
      <c r="K23" s="10" t="s">
        <v>27</v>
      </c>
      <c r="Q23" s="11" t="s">
        <v>52</v>
      </c>
      <c r="R23" s="11">
        <f t="shared" ca="1" si="2"/>
        <v>1996</v>
      </c>
      <c r="S23" s="11">
        <f t="shared" ca="1" si="3"/>
        <v>8</v>
      </c>
      <c r="T23" s="11">
        <f t="shared" ca="1" si="4"/>
        <v>154</v>
      </c>
      <c r="U23" s="11">
        <f t="shared" ca="1" si="5"/>
        <v>3</v>
      </c>
    </row>
    <row r="24" spans="1:21" x14ac:dyDescent="0.25">
      <c r="A24" s="10" t="s">
        <v>48</v>
      </c>
      <c r="F24" s="11">
        <f t="shared" ca="1" si="0"/>
        <v>67.942310302760859</v>
      </c>
      <c r="G24" s="11">
        <f t="shared" ca="1" si="1"/>
        <v>98.996342714019192</v>
      </c>
      <c r="J24" s="10">
        <v>22</v>
      </c>
      <c r="K24" s="10" t="s">
        <v>28</v>
      </c>
      <c r="Q24" s="11" t="s">
        <v>48</v>
      </c>
      <c r="R24" s="11">
        <f t="shared" ca="1" si="2"/>
        <v>2000</v>
      </c>
      <c r="S24" s="11">
        <f t="shared" ca="1" si="3"/>
        <v>26</v>
      </c>
      <c r="T24" s="11">
        <f t="shared" ca="1" si="4"/>
        <v>55</v>
      </c>
      <c r="U24" s="11">
        <f t="shared" ca="1" si="5"/>
        <v>3</v>
      </c>
    </row>
    <row r="25" spans="1:21" x14ac:dyDescent="0.25">
      <c r="A25" s="10" t="s">
        <v>60</v>
      </c>
      <c r="F25" s="11">
        <f t="shared" ca="1" si="0"/>
        <v>12.549899734676661</v>
      </c>
      <c r="G25" s="11">
        <f t="shared" ca="1" si="1"/>
        <v>19.036318360329986</v>
      </c>
      <c r="J25" s="10">
        <v>23</v>
      </c>
      <c r="K25" s="10" t="s">
        <v>41</v>
      </c>
      <c r="Q25" s="11" t="s">
        <v>60</v>
      </c>
      <c r="R25" s="11">
        <f t="shared" ca="1" si="2"/>
        <v>1978</v>
      </c>
      <c r="S25" s="11">
        <f t="shared" ca="1" si="3"/>
        <v>9</v>
      </c>
      <c r="T25" s="11">
        <f t="shared" ca="1" si="4"/>
        <v>106</v>
      </c>
      <c r="U25" s="11">
        <f t="shared" ca="1" si="5"/>
        <v>4</v>
      </c>
    </row>
    <row r="26" spans="1:21" x14ac:dyDescent="0.25">
      <c r="J26" s="10">
        <v>24</v>
      </c>
      <c r="K26" s="10" t="s">
        <v>29</v>
      </c>
    </row>
    <row r="27" spans="1:21" x14ac:dyDescent="0.25">
      <c r="C27" s="10" t="s">
        <v>63</v>
      </c>
      <c r="J27" s="10">
        <v>25</v>
      </c>
      <c r="K27" s="10" t="s">
        <v>30</v>
      </c>
    </row>
    <row r="28" spans="1:21" x14ac:dyDescent="0.25">
      <c r="C28" s="10" t="s">
        <v>64</v>
      </c>
      <c r="J28" s="10">
        <v>26</v>
      </c>
      <c r="K28" s="10" t="s">
        <v>10</v>
      </c>
    </row>
    <row r="29" spans="1:21" x14ac:dyDescent="0.25">
      <c r="C29" s="10" t="s">
        <v>68</v>
      </c>
      <c r="J29" s="10">
        <v>27</v>
      </c>
      <c r="K29" s="10" t="s">
        <v>31</v>
      </c>
    </row>
    <row r="30" spans="1:21" x14ac:dyDescent="0.25">
      <c r="C30" s="10" t="s">
        <v>67</v>
      </c>
      <c r="J30" s="10">
        <v>28</v>
      </c>
      <c r="K30" s="10" t="s">
        <v>32</v>
      </c>
    </row>
  </sheetData>
  <sheetProtection formatCells="0" formatColumns="0" formatRows="0" insertColumns="0" insertRows="0" deleteColumns="0" deleteRows="0" sort="0" autoFilter="0"/>
  <pageMargins left="0.7" right="0.7" top="0.75" bottom="0.75" header="0.3" footer="0.3"/>
  <ignoredErrors>
    <ignoredError sqref="F3:G25 R3:U25" unlockedFormula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2CA81-0E5D-4D20-9E6B-6C086D7FADB8}">
  <dimension ref="A1:U30"/>
  <sheetViews>
    <sheetView workbookViewId="0">
      <selection activeCell="K18" sqref="K18"/>
    </sheetView>
  </sheetViews>
  <sheetFormatPr defaultRowHeight="15" x14ac:dyDescent="0.25"/>
  <cols>
    <col min="1" max="1" width="41.7109375" style="1" bestFit="1" customWidth="1"/>
    <col min="2" max="2" width="5" style="1" bestFit="1" customWidth="1"/>
    <col min="3" max="3" width="14.140625" style="1" customWidth="1"/>
    <col min="4" max="4" width="12" style="1" bestFit="1" customWidth="1"/>
    <col min="5" max="5" width="15.140625" style="1" bestFit="1" customWidth="1"/>
    <col min="6" max="6" width="8.42578125" style="1" customWidth="1"/>
    <col min="7" max="7" width="9.140625" style="1"/>
    <col min="8" max="8" width="0" style="1" hidden="1" customWidth="1"/>
    <col min="9" max="9" width="5" style="1" customWidth="1"/>
    <col min="10" max="10" width="2.7109375" style="1" bestFit="1" customWidth="1"/>
    <col min="11" max="11" width="10.85546875" style="1" bestFit="1" customWidth="1"/>
    <col min="12" max="12" width="11.7109375" style="1" bestFit="1" customWidth="1"/>
    <col min="13" max="13" width="3.5703125" style="1" customWidth="1"/>
    <col min="14" max="14" width="3.5703125" style="1" bestFit="1" customWidth="1"/>
    <col min="15" max="15" width="9.42578125" style="1" bestFit="1" customWidth="1"/>
    <col min="16" max="16" width="3.7109375" style="1" customWidth="1"/>
    <col min="17" max="17" width="41.7109375" style="1" bestFit="1" customWidth="1"/>
    <col min="18" max="18" width="5" style="1" bestFit="1" customWidth="1"/>
    <col min="19" max="19" width="3.7109375" style="1" bestFit="1" customWidth="1"/>
    <col min="20" max="20" width="4" style="1" bestFit="1" customWidth="1"/>
    <col min="21" max="21" width="3.7109375" style="1" bestFit="1" customWidth="1"/>
    <col min="22" max="16384" width="9.140625" style="1"/>
  </cols>
  <sheetData>
    <row r="1" spans="1:21" ht="22.5" x14ac:dyDescent="0.25">
      <c r="A1" s="22" t="s">
        <v>62</v>
      </c>
      <c r="B1" s="23"/>
      <c r="C1" s="23"/>
      <c r="D1" s="23"/>
      <c r="E1" s="23"/>
      <c r="F1" s="23"/>
      <c r="G1" s="23"/>
    </row>
    <row r="2" spans="1:21" ht="45" x14ac:dyDescent="0.25">
      <c r="A2" s="7" t="s">
        <v>0</v>
      </c>
      <c r="B2" s="7" t="s">
        <v>1</v>
      </c>
      <c r="C2" s="7" t="s">
        <v>7</v>
      </c>
      <c r="D2" s="7" t="s">
        <v>33</v>
      </c>
      <c r="E2" s="7" t="s">
        <v>34</v>
      </c>
      <c r="F2" s="15" t="s">
        <v>66</v>
      </c>
      <c r="G2" s="15" t="s">
        <v>65</v>
      </c>
      <c r="J2" s="2"/>
      <c r="K2" s="3" t="s">
        <v>7</v>
      </c>
      <c r="L2" s="3" t="s">
        <v>34</v>
      </c>
      <c r="N2" s="21" t="s">
        <v>61</v>
      </c>
      <c r="O2" s="21"/>
      <c r="Q2" s="4" t="s">
        <v>0</v>
      </c>
      <c r="R2" s="5" t="s">
        <v>1</v>
      </c>
      <c r="S2" s="5" t="s">
        <v>7</v>
      </c>
      <c r="T2" s="5" t="s">
        <v>33</v>
      </c>
      <c r="U2" s="5" t="s">
        <v>34</v>
      </c>
    </row>
    <row r="3" spans="1:21" x14ac:dyDescent="0.25">
      <c r="A3" s="8" t="s">
        <v>2</v>
      </c>
      <c r="B3" s="8">
        <f ca="1">R3</f>
        <v>1991</v>
      </c>
      <c r="C3" s="8" t="str">
        <f ca="1">VLOOKUP(S3,$J$2:$K$30,2)</f>
        <v>kaland</v>
      </c>
      <c r="D3" s="8" t="str">
        <f ca="1">VLOOKUP(T3,$N$3:$O$7,2,TRUE)</f>
        <v>extra rövid</v>
      </c>
      <c r="E3" s="9">
        <f ca="1">VLOOKUP(U3,$J$3:$L$7,3)</f>
        <v>12</v>
      </c>
      <c r="F3" s="14">
        <f ca="1">RANDBETWEEN(5,90)*RAND()</f>
        <v>30.662736780861547</v>
      </c>
      <c r="G3" s="14">
        <f ca="1">F3*(3*RAND()+1)</f>
        <v>82.557496067612306</v>
      </c>
      <c r="H3" s="13">
        <f ca="1">G3-F3</f>
        <v>51.894759286750755</v>
      </c>
      <c r="I3" s="13"/>
      <c r="J3" s="2">
        <v>1</v>
      </c>
      <c r="K3" s="2" t="s">
        <v>9</v>
      </c>
      <c r="L3" s="2" t="s">
        <v>35</v>
      </c>
      <c r="N3" s="2">
        <v>0</v>
      </c>
      <c r="O3" s="2" t="s">
        <v>55</v>
      </c>
      <c r="Q3" s="6" t="s">
        <v>2</v>
      </c>
      <c r="R3" s="6">
        <f ca="1">RANDBETWEEN(YEAR(TODAY())-50,YEAR(TODAY()))</f>
        <v>1991</v>
      </c>
      <c r="S3" s="6">
        <f ca="1">RANDBETWEEN(1,28)</f>
        <v>12</v>
      </c>
      <c r="T3" s="6">
        <f ca="1">RANDBETWEEN(38,180)</f>
        <v>44</v>
      </c>
      <c r="U3" s="6">
        <f ca="1">RANDBETWEEN(1,5)</f>
        <v>3</v>
      </c>
    </row>
    <row r="4" spans="1:21" x14ac:dyDescent="0.25">
      <c r="A4" s="8" t="s">
        <v>49</v>
      </c>
      <c r="B4" s="8">
        <f t="shared" ref="B4:B25" ca="1" si="0">R4</f>
        <v>1976</v>
      </c>
      <c r="C4" s="8" t="str">
        <f t="shared" ref="C4:C25" ca="1" si="1">VLOOKUP(S4,$J$2:$K$30,2)</f>
        <v>háborús</v>
      </c>
      <c r="D4" s="8" t="str">
        <f t="shared" ref="D4:D25" ca="1" si="2">VLOOKUP(T4,$N$3:$O$7,2,TRUE)</f>
        <v>extra hosszú</v>
      </c>
      <c r="E4" s="9">
        <f t="shared" ref="E4:E25" ca="1" si="3">VLOOKUP(U4,$J$3:$L$7,3)</f>
        <v>16</v>
      </c>
      <c r="F4" s="14">
        <f t="shared" ref="F4:F25" ca="1" si="4">RANDBETWEEN(5,90)*RAND()</f>
        <v>21.342377560261255</v>
      </c>
      <c r="G4" s="14">
        <f t="shared" ref="G4:G25" ca="1" si="5">F4*(3*RAND()+1)</f>
        <v>72.445724164002144</v>
      </c>
      <c r="H4" s="13">
        <f t="shared" ref="H4:H25" ca="1" si="6">G4-F4</f>
        <v>51.103346603740889</v>
      </c>
      <c r="I4" s="13"/>
      <c r="J4" s="2">
        <v>2</v>
      </c>
      <c r="K4" s="2" t="s">
        <v>11</v>
      </c>
      <c r="L4" s="2">
        <v>6</v>
      </c>
      <c r="N4" s="2">
        <v>45</v>
      </c>
      <c r="O4" s="2" t="s">
        <v>54</v>
      </c>
      <c r="Q4" s="6" t="s">
        <v>49</v>
      </c>
      <c r="R4" s="6">
        <f t="shared" ref="R4:R25" ca="1" si="7">RANDBETWEEN(YEAR(TODAY())-50,YEAR(TODAY()))</f>
        <v>1976</v>
      </c>
      <c r="S4" s="6">
        <f t="shared" ref="S4:S25" ca="1" si="8">RANDBETWEEN(1,28)</f>
        <v>9</v>
      </c>
      <c r="T4" s="6">
        <f t="shared" ref="T4:T25" ca="1" si="9">RANDBETWEEN(38,180)</f>
        <v>162</v>
      </c>
      <c r="U4" s="6">
        <f t="shared" ref="U4:U25" ca="1" si="10">RANDBETWEEN(1,5)</f>
        <v>4</v>
      </c>
    </row>
    <row r="5" spans="1:21" x14ac:dyDescent="0.25">
      <c r="A5" s="8" t="s">
        <v>70</v>
      </c>
      <c r="B5" s="8">
        <f t="shared" ca="1" si="0"/>
        <v>1999</v>
      </c>
      <c r="C5" s="8" t="str">
        <f t="shared" ca="1" si="1"/>
        <v>akció</v>
      </c>
      <c r="D5" s="8" t="str">
        <f t="shared" ca="1" si="2"/>
        <v>rövid</v>
      </c>
      <c r="E5" s="9">
        <f t="shared" ca="1" si="3"/>
        <v>16</v>
      </c>
      <c r="F5" s="14">
        <f t="shared" ca="1" si="4"/>
        <v>0.98198022574720789</v>
      </c>
      <c r="G5" s="14">
        <f t="shared" ca="1" si="5"/>
        <v>1.9077908807218014</v>
      </c>
      <c r="H5" s="13">
        <f t="shared" ca="1" si="6"/>
        <v>0.92581065497459347</v>
      </c>
      <c r="I5" s="13"/>
      <c r="J5" s="2">
        <v>3</v>
      </c>
      <c r="K5" s="2" t="s">
        <v>12</v>
      </c>
      <c r="L5" s="2">
        <v>12</v>
      </c>
      <c r="N5" s="2">
        <v>80</v>
      </c>
      <c r="O5" s="2" t="s">
        <v>56</v>
      </c>
      <c r="Q5" s="6" t="s">
        <v>70</v>
      </c>
      <c r="R5" s="6">
        <f t="shared" ca="1" si="7"/>
        <v>1999</v>
      </c>
      <c r="S5" s="6">
        <f t="shared" ca="1" si="8"/>
        <v>1</v>
      </c>
      <c r="T5" s="6">
        <f t="shared" ca="1" si="9"/>
        <v>59</v>
      </c>
      <c r="U5" s="6">
        <f t="shared" ca="1" si="10"/>
        <v>4</v>
      </c>
    </row>
    <row r="6" spans="1:21" x14ac:dyDescent="0.25">
      <c r="A6" s="8" t="s">
        <v>50</v>
      </c>
      <c r="B6" s="8">
        <f t="shared" ca="1" si="0"/>
        <v>2010</v>
      </c>
      <c r="C6" s="8" t="str">
        <f t="shared" ca="1" si="1"/>
        <v>sport</v>
      </c>
      <c r="D6" s="8" t="str">
        <f t="shared" ca="1" si="2"/>
        <v>extra hosszú</v>
      </c>
      <c r="E6" s="9" t="str">
        <f t="shared" ca="1" si="3"/>
        <v>korhatár nélküli</v>
      </c>
      <c r="F6" s="14">
        <f t="shared" ca="1" si="4"/>
        <v>0.46528971239069705</v>
      </c>
      <c r="G6" s="14">
        <f t="shared" ca="1" si="5"/>
        <v>1.8101207791527665</v>
      </c>
      <c r="H6" s="13">
        <f t="shared" ca="1" si="6"/>
        <v>1.3448310667620693</v>
      </c>
      <c r="I6" s="13"/>
      <c r="J6" s="2">
        <v>4</v>
      </c>
      <c r="K6" s="2" t="s">
        <v>8</v>
      </c>
      <c r="L6" s="2">
        <v>16</v>
      </c>
      <c r="N6" s="2">
        <v>120</v>
      </c>
      <c r="O6" s="2" t="s">
        <v>57</v>
      </c>
      <c r="Q6" s="6" t="s">
        <v>50</v>
      </c>
      <c r="R6" s="6">
        <f t="shared" ca="1" si="7"/>
        <v>2010</v>
      </c>
      <c r="S6" s="6">
        <f t="shared" ca="1" si="8"/>
        <v>23</v>
      </c>
      <c r="T6" s="6">
        <f t="shared" ca="1" si="9"/>
        <v>167</v>
      </c>
      <c r="U6" s="6">
        <f t="shared" ca="1" si="10"/>
        <v>1</v>
      </c>
    </row>
    <row r="7" spans="1:21" x14ac:dyDescent="0.25">
      <c r="A7" s="8" t="s">
        <v>6</v>
      </c>
      <c r="B7" s="8">
        <f t="shared" ca="1" si="0"/>
        <v>1972</v>
      </c>
      <c r="C7" s="8" t="str">
        <f t="shared" ca="1" si="1"/>
        <v>bűnügyi</v>
      </c>
      <c r="D7" s="8" t="str">
        <f t="shared" ca="1" si="2"/>
        <v>hosszú</v>
      </c>
      <c r="E7" s="9">
        <f t="shared" ca="1" si="3"/>
        <v>12</v>
      </c>
      <c r="F7" s="14">
        <f t="shared" ca="1" si="4"/>
        <v>12.197142416050276</v>
      </c>
      <c r="G7" s="14">
        <f t="shared" ca="1" si="5"/>
        <v>30.734525534378804</v>
      </c>
      <c r="H7" s="13">
        <f t="shared" ca="1" si="6"/>
        <v>18.537383118328528</v>
      </c>
      <c r="I7" s="13"/>
      <c r="J7" s="2">
        <v>5</v>
      </c>
      <c r="K7" s="2" t="s">
        <v>13</v>
      </c>
      <c r="L7" s="2">
        <v>18</v>
      </c>
      <c r="N7" s="2">
        <v>145</v>
      </c>
      <c r="O7" s="2" t="s">
        <v>58</v>
      </c>
      <c r="Q7" s="6" t="s">
        <v>6</v>
      </c>
      <c r="R7" s="6">
        <f t="shared" ca="1" si="7"/>
        <v>1972</v>
      </c>
      <c r="S7" s="6">
        <f t="shared" ca="1" si="8"/>
        <v>3</v>
      </c>
      <c r="T7" s="6">
        <f t="shared" ca="1" si="9"/>
        <v>120</v>
      </c>
      <c r="U7" s="6">
        <f t="shared" ca="1" si="10"/>
        <v>3</v>
      </c>
    </row>
    <row r="8" spans="1:21" x14ac:dyDescent="0.25">
      <c r="A8" s="8" t="s">
        <v>51</v>
      </c>
      <c r="B8" s="8">
        <f t="shared" ca="1" si="0"/>
        <v>1983</v>
      </c>
      <c r="C8" s="8" t="str">
        <f t="shared" ca="1" si="1"/>
        <v>sport</v>
      </c>
      <c r="D8" s="8" t="str">
        <f t="shared" ca="1" si="2"/>
        <v>közepes</v>
      </c>
      <c r="E8" s="9">
        <f t="shared" ca="1" si="3"/>
        <v>16</v>
      </c>
      <c r="F8" s="14">
        <f t="shared" ca="1" si="4"/>
        <v>0.6761793249309922</v>
      </c>
      <c r="G8" s="14">
        <f t="shared" ca="1" si="5"/>
        <v>1.1490819825301393</v>
      </c>
      <c r="H8" s="13">
        <f t="shared" ca="1" si="6"/>
        <v>0.47290265759914707</v>
      </c>
      <c r="I8" s="13"/>
      <c r="J8" s="2">
        <v>6</v>
      </c>
      <c r="K8" s="2" t="s">
        <v>14</v>
      </c>
      <c r="L8" s="2"/>
      <c r="Q8" s="6" t="s">
        <v>51</v>
      </c>
      <c r="R8" s="6">
        <f t="shared" ca="1" si="7"/>
        <v>1983</v>
      </c>
      <c r="S8" s="6">
        <f t="shared" ca="1" si="8"/>
        <v>23</v>
      </c>
      <c r="T8" s="6">
        <f t="shared" ca="1" si="9"/>
        <v>104</v>
      </c>
      <c r="U8" s="6">
        <f t="shared" ca="1" si="10"/>
        <v>4</v>
      </c>
    </row>
    <row r="9" spans="1:21" x14ac:dyDescent="0.25">
      <c r="A9" s="8" t="s">
        <v>47</v>
      </c>
      <c r="B9" s="8">
        <f t="shared" ca="1" si="0"/>
        <v>1972</v>
      </c>
      <c r="C9" s="8" t="str">
        <f t="shared" ca="1" si="1"/>
        <v>misztikus</v>
      </c>
      <c r="D9" s="8" t="str">
        <f t="shared" ca="1" si="2"/>
        <v>rövid</v>
      </c>
      <c r="E9" s="9">
        <f t="shared" ca="1" si="3"/>
        <v>18</v>
      </c>
      <c r="F9" s="14">
        <f t="shared" ca="1" si="4"/>
        <v>12.113420023892118</v>
      </c>
      <c r="G9" s="14">
        <f t="shared" ca="1" si="5"/>
        <v>25.246863775488332</v>
      </c>
      <c r="H9" s="13">
        <f t="shared" ca="1" si="6"/>
        <v>13.133443751596214</v>
      </c>
      <c r="I9" s="13"/>
      <c r="J9" s="2">
        <v>7</v>
      </c>
      <c r="K9" s="2" t="s">
        <v>15</v>
      </c>
      <c r="L9" s="2"/>
      <c r="Q9" s="6" t="s">
        <v>47</v>
      </c>
      <c r="R9" s="6">
        <f t="shared" ca="1" si="7"/>
        <v>1972</v>
      </c>
      <c r="S9" s="6">
        <f t="shared" ca="1" si="8"/>
        <v>16</v>
      </c>
      <c r="T9" s="6">
        <f t="shared" ca="1" si="9"/>
        <v>55</v>
      </c>
      <c r="U9" s="6">
        <f t="shared" ca="1" si="10"/>
        <v>5</v>
      </c>
    </row>
    <row r="10" spans="1:21" x14ac:dyDescent="0.25">
      <c r="A10" s="8" t="s">
        <v>37</v>
      </c>
      <c r="B10" s="8">
        <f t="shared" ca="1" si="0"/>
        <v>2006</v>
      </c>
      <c r="C10" s="8" t="str">
        <f t="shared" ca="1" si="1"/>
        <v>sport</v>
      </c>
      <c r="D10" s="8" t="str">
        <f t="shared" ca="1" si="2"/>
        <v>rövid</v>
      </c>
      <c r="E10" s="9">
        <f t="shared" ca="1" si="3"/>
        <v>12</v>
      </c>
      <c r="F10" s="14">
        <f t="shared" ca="1" si="4"/>
        <v>18.236483627734298</v>
      </c>
      <c r="G10" s="14">
        <f t="shared" ca="1" si="5"/>
        <v>72.868795758479081</v>
      </c>
      <c r="H10" s="13">
        <f t="shared" ca="1" si="6"/>
        <v>54.632312130744779</v>
      </c>
      <c r="I10" s="13"/>
      <c r="J10" s="2">
        <v>8</v>
      </c>
      <c r="K10" s="2" t="s">
        <v>16</v>
      </c>
      <c r="L10" s="2"/>
      <c r="Q10" s="6" t="s">
        <v>37</v>
      </c>
      <c r="R10" s="6">
        <f t="shared" ca="1" si="7"/>
        <v>2006</v>
      </c>
      <c r="S10" s="6">
        <f t="shared" ca="1" si="8"/>
        <v>23</v>
      </c>
      <c r="T10" s="6">
        <f t="shared" ca="1" si="9"/>
        <v>74</v>
      </c>
      <c r="U10" s="6">
        <f t="shared" ca="1" si="10"/>
        <v>3</v>
      </c>
    </row>
    <row r="11" spans="1:21" x14ac:dyDescent="0.25">
      <c r="A11" s="8" t="s">
        <v>38</v>
      </c>
      <c r="B11" s="8">
        <f t="shared" ca="1" si="0"/>
        <v>1976</v>
      </c>
      <c r="C11" s="8" t="str">
        <f t="shared" ca="1" si="1"/>
        <v>vígjáték‎</v>
      </c>
      <c r="D11" s="8" t="str">
        <f t="shared" ca="1" si="2"/>
        <v>rövid</v>
      </c>
      <c r="E11" s="9">
        <f t="shared" ca="1" si="3"/>
        <v>18</v>
      </c>
      <c r="F11" s="14">
        <f t="shared" ca="1" si="4"/>
        <v>9.976355559550246</v>
      </c>
      <c r="G11" s="14">
        <f t="shared" ca="1" si="5"/>
        <v>17.307017848383516</v>
      </c>
      <c r="H11" s="13">
        <f t="shared" ca="1" si="6"/>
        <v>7.3306622888332704</v>
      </c>
      <c r="I11" s="13"/>
      <c r="J11" s="2">
        <v>9</v>
      </c>
      <c r="K11" s="2" t="s">
        <v>17</v>
      </c>
      <c r="L11" s="2"/>
      <c r="Q11" s="6" t="s">
        <v>38</v>
      </c>
      <c r="R11" s="6">
        <f t="shared" ca="1" si="7"/>
        <v>1976</v>
      </c>
      <c r="S11" s="6">
        <f t="shared" ca="1" si="8"/>
        <v>26</v>
      </c>
      <c r="T11" s="6">
        <f t="shared" ca="1" si="9"/>
        <v>57</v>
      </c>
      <c r="U11" s="6">
        <f t="shared" ca="1" si="10"/>
        <v>5</v>
      </c>
    </row>
    <row r="12" spans="1:21" x14ac:dyDescent="0.25">
      <c r="A12" s="8" t="s">
        <v>39</v>
      </c>
      <c r="B12" s="8">
        <f t="shared" ca="1" si="0"/>
        <v>1970</v>
      </c>
      <c r="C12" s="8" t="str">
        <f t="shared" ca="1" si="1"/>
        <v>életrajzi</v>
      </c>
      <c r="D12" s="8" t="str">
        <f t="shared" ca="1" si="2"/>
        <v>extra rövid</v>
      </c>
      <c r="E12" s="9" t="str">
        <f t="shared" ca="1" si="3"/>
        <v>korhatár nélküli</v>
      </c>
      <c r="F12" s="14">
        <f t="shared" ca="1" si="4"/>
        <v>26.793409537544672</v>
      </c>
      <c r="G12" s="14">
        <f t="shared" ca="1" si="5"/>
        <v>92.800222833564774</v>
      </c>
      <c r="H12" s="13">
        <f t="shared" ca="1" si="6"/>
        <v>66.006813296020098</v>
      </c>
      <c r="I12" s="13"/>
      <c r="J12" s="2">
        <v>10</v>
      </c>
      <c r="K12" s="2" t="s">
        <v>18</v>
      </c>
      <c r="L12" s="2"/>
      <c r="Q12" s="6" t="s">
        <v>39</v>
      </c>
      <c r="R12" s="6">
        <f t="shared" ca="1" si="7"/>
        <v>1970</v>
      </c>
      <c r="S12" s="6">
        <f t="shared" ca="1" si="8"/>
        <v>6</v>
      </c>
      <c r="T12" s="6">
        <f t="shared" ca="1" si="9"/>
        <v>43</v>
      </c>
      <c r="U12" s="6">
        <f t="shared" ca="1" si="10"/>
        <v>1</v>
      </c>
    </row>
    <row r="13" spans="1:21" x14ac:dyDescent="0.25">
      <c r="A13" s="8" t="s">
        <v>46</v>
      </c>
      <c r="B13" s="8">
        <f t="shared" ca="1" si="0"/>
        <v>2015</v>
      </c>
      <c r="C13" s="8" t="str">
        <f t="shared" ca="1" si="1"/>
        <v>western</v>
      </c>
      <c r="D13" s="8" t="str">
        <f t="shared" ca="1" si="2"/>
        <v>rövid</v>
      </c>
      <c r="E13" s="9">
        <f t="shared" ca="1" si="3"/>
        <v>18</v>
      </c>
      <c r="F13" s="14">
        <f t="shared" ca="1" si="4"/>
        <v>0.74012060423281301</v>
      </c>
      <c r="G13" s="14">
        <f t="shared" ca="1" si="5"/>
        <v>2.3928329492085272</v>
      </c>
      <c r="H13" s="13">
        <f t="shared" ca="1" si="6"/>
        <v>1.6527123449757142</v>
      </c>
      <c r="I13" s="13"/>
      <c r="J13" s="2">
        <v>11</v>
      </c>
      <c r="K13" s="2" t="s">
        <v>19</v>
      </c>
      <c r="L13" s="2"/>
      <c r="Q13" s="6" t="s">
        <v>46</v>
      </c>
      <c r="R13" s="6">
        <f t="shared" ca="1" si="7"/>
        <v>2015</v>
      </c>
      <c r="S13" s="6">
        <f t="shared" ca="1" si="8"/>
        <v>27</v>
      </c>
      <c r="T13" s="6">
        <f t="shared" ca="1" si="9"/>
        <v>72</v>
      </c>
      <c r="U13" s="6">
        <f t="shared" ca="1" si="10"/>
        <v>5</v>
      </c>
    </row>
    <row r="14" spans="1:21" x14ac:dyDescent="0.25">
      <c r="A14" s="8" t="s">
        <v>36</v>
      </c>
      <c r="B14" s="8">
        <f t="shared" ca="1" si="0"/>
        <v>1979</v>
      </c>
      <c r="C14" s="8" t="str">
        <f t="shared" ca="1" si="1"/>
        <v>fantasy</v>
      </c>
      <c r="D14" s="8" t="str">
        <f t="shared" ca="1" si="2"/>
        <v>közepes</v>
      </c>
      <c r="E14" s="9">
        <f t="shared" ca="1" si="3"/>
        <v>16</v>
      </c>
      <c r="F14" s="14">
        <f t="shared" ca="1" si="4"/>
        <v>56.362270186039503</v>
      </c>
      <c r="G14" s="14">
        <f t="shared" ca="1" si="5"/>
        <v>103.9118602899961</v>
      </c>
      <c r="H14" s="13">
        <f t="shared" ca="1" si="6"/>
        <v>47.549590103956596</v>
      </c>
      <c r="I14" s="13"/>
      <c r="J14" s="2">
        <v>12</v>
      </c>
      <c r="K14" s="2" t="s">
        <v>20</v>
      </c>
      <c r="L14" s="2"/>
      <c r="Q14" s="6" t="s">
        <v>36</v>
      </c>
      <c r="R14" s="6">
        <f t="shared" ca="1" si="7"/>
        <v>1979</v>
      </c>
      <c r="S14" s="6">
        <f t="shared" ca="1" si="8"/>
        <v>7</v>
      </c>
      <c r="T14" s="6">
        <f t="shared" ca="1" si="9"/>
        <v>94</v>
      </c>
      <c r="U14" s="6">
        <f t="shared" ca="1" si="10"/>
        <v>4</v>
      </c>
    </row>
    <row r="15" spans="1:21" x14ac:dyDescent="0.25">
      <c r="A15" s="8" t="s">
        <v>5</v>
      </c>
      <c r="B15" s="8">
        <f t="shared" ca="1" si="0"/>
        <v>1989</v>
      </c>
      <c r="C15" s="8" t="str">
        <f t="shared" ca="1" si="1"/>
        <v>bűnügyi</v>
      </c>
      <c r="D15" s="8" t="str">
        <f t="shared" ca="1" si="2"/>
        <v>rövid</v>
      </c>
      <c r="E15" s="9">
        <f t="shared" ca="1" si="3"/>
        <v>18</v>
      </c>
      <c r="F15" s="14">
        <f t="shared" ca="1" si="4"/>
        <v>3.8446517977336456</v>
      </c>
      <c r="G15" s="14">
        <f t="shared" ca="1" si="5"/>
        <v>5.8154439287841928</v>
      </c>
      <c r="H15" s="13">
        <f t="shared" ca="1" si="6"/>
        <v>1.9707921310505472</v>
      </c>
      <c r="I15" s="13"/>
      <c r="J15" s="2">
        <v>13</v>
      </c>
      <c r="K15" s="2" t="s">
        <v>21</v>
      </c>
      <c r="L15" s="2"/>
      <c r="Q15" s="6" t="s">
        <v>5</v>
      </c>
      <c r="R15" s="6">
        <f t="shared" ca="1" si="7"/>
        <v>1989</v>
      </c>
      <c r="S15" s="6">
        <f t="shared" ca="1" si="8"/>
        <v>3</v>
      </c>
      <c r="T15" s="6">
        <f t="shared" ca="1" si="9"/>
        <v>57</v>
      </c>
      <c r="U15" s="6">
        <f t="shared" ca="1" si="10"/>
        <v>5</v>
      </c>
    </row>
    <row r="16" spans="1:21" x14ac:dyDescent="0.25">
      <c r="A16" s="8" t="s">
        <v>43</v>
      </c>
      <c r="B16" s="8">
        <f t="shared" ca="1" si="0"/>
        <v>1983</v>
      </c>
      <c r="C16" s="8" t="str">
        <f t="shared" ca="1" si="1"/>
        <v>dokumentum</v>
      </c>
      <c r="D16" s="8" t="str">
        <f t="shared" ca="1" si="2"/>
        <v>hosszú</v>
      </c>
      <c r="E16" s="9">
        <f t="shared" ca="1" si="3"/>
        <v>16</v>
      </c>
      <c r="F16" s="14">
        <f t="shared" ca="1" si="4"/>
        <v>2.1419762154592186</v>
      </c>
      <c r="G16" s="14">
        <f t="shared" ca="1" si="5"/>
        <v>2.2069124906708946</v>
      </c>
      <c r="H16" s="13">
        <f t="shared" ca="1" si="6"/>
        <v>6.4936275211675998E-2</v>
      </c>
      <c r="I16" s="13"/>
      <c r="J16" s="2">
        <v>14</v>
      </c>
      <c r="K16" s="2" t="s">
        <v>53</v>
      </c>
      <c r="L16" s="2"/>
      <c r="Q16" s="6" t="s">
        <v>43</v>
      </c>
      <c r="R16" s="6">
        <f t="shared" ca="1" si="7"/>
        <v>1983</v>
      </c>
      <c r="S16" s="6">
        <f t="shared" ca="1" si="8"/>
        <v>5</v>
      </c>
      <c r="T16" s="6">
        <f t="shared" ca="1" si="9"/>
        <v>134</v>
      </c>
      <c r="U16" s="6">
        <f t="shared" ca="1" si="10"/>
        <v>4</v>
      </c>
    </row>
    <row r="17" spans="1:21" x14ac:dyDescent="0.25">
      <c r="A17" s="8" t="s">
        <v>69</v>
      </c>
      <c r="B17" s="8">
        <f t="shared" ca="1" si="0"/>
        <v>1990</v>
      </c>
      <c r="C17" s="8" t="str">
        <f t="shared" ca="1" si="1"/>
        <v>animációs</v>
      </c>
      <c r="D17" s="8" t="str">
        <f t="shared" ca="1" si="2"/>
        <v>hosszú</v>
      </c>
      <c r="E17" s="9">
        <f t="shared" ca="1" si="3"/>
        <v>12</v>
      </c>
      <c r="F17" s="14">
        <f t="shared" ca="1" si="4"/>
        <v>28.453773378540021</v>
      </c>
      <c r="G17" s="14">
        <f t="shared" ca="1" si="5"/>
        <v>101.17229611342125</v>
      </c>
      <c r="H17" s="13">
        <f t="shared" ca="1" si="6"/>
        <v>72.718522734881233</v>
      </c>
      <c r="I17" s="13"/>
      <c r="J17" s="2">
        <v>15</v>
      </c>
      <c r="K17" s="2" t="s">
        <v>22</v>
      </c>
      <c r="L17" s="2"/>
      <c r="Q17" s="6" t="s">
        <v>69</v>
      </c>
      <c r="R17" s="6">
        <f t="shared" ca="1" si="7"/>
        <v>1990</v>
      </c>
      <c r="S17" s="6">
        <f t="shared" ca="1" si="8"/>
        <v>2</v>
      </c>
      <c r="T17" s="6">
        <f t="shared" ca="1" si="9"/>
        <v>144</v>
      </c>
      <c r="U17" s="6">
        <f t="shared" ca="1" si="10"/>
        <v>3</v>
      </c>
    </row>
    <row r="18" spans="1:21" x14ac:dyDescent="0.25">
      <c r="A18" s="8" t="s">
        <v>45</v>
      </c>
      <c r="B18" s="8">
        <f t="shared" ca="1" si="0"/>
        <v>1973</v>
      </c>
      <c r="C18" s="8" t="str">
        <f t="shared" ca="1" si="1"/>
        <v>életrajzi</v>
      </c>
      <c r="D18" s="8" t="str">
        <f t="shared" ca="1" si="2"/>
        <v>közepes</v>
      </c>
      <c r="E18" s="9">
        <f t="shared" ca="1" si="3"/>
        <v>12</v>
      </c>
      <c r="F18" s="14">
        <f t="shared" ca="1" si="4"/>
        <v>20.962385732769874</v>
      </c>
      <c r="G18" s="14">
        <f t="shared" ca="1" si="5"/>
        <v>48.224280477645081</v>
      </c>
      <c r="H18" s="13">
        <f t="shared" ca="1" si="6"/>
        <v>27.261894744875207</v>
      </c>
      <c r="I18" s="13"/>
      <c r="J18" s="2">
        <v>16</v>
      </c>
      <c r="K18" s="2" t="s">
        <v>71</v>
      </c>
      <c r="L18" s="2"/>
      <c r="Q18" s="6" t="s">
        <v>45</v>
      </c>
      <c r="R18" s="6">
        <f t="shared" ca="1" si="7"/>
        <v>1973</v>
      </c>
      <c r="S18" s="6">
        <f t="shared" ca="1" si="8"/>
        <v>6</v>
      </c>
      <c r="T18" s="6">
        <f t="shared" ca="1" si="9"/>
        <v>110</v>
      </c>
      <c r="U18" s="6">
        <f t="shared" ca="1" si="10"/>
        <v>3</v>
      </c>
    </row>
    <row r="19" spans="1:21" x14ac:dyDescent="0.25">
      <c r="A19" s="8" t="s">
        <v>40</v>
      </c>
      <c r="B19" s="8">
        <f t="shared" ca="1" si="0"/>
        <v>2013</v>
      </c>
      <c r="C19" s="8" t="str">
        <f t="shared" ca="1" si="1"/>
        <v>családi</v>
      </c>
      <c r="D19" s="8" t="str">
        <f t="shared" ca="1" si="2"/>
        <v>rövid</v>
      </c>
      <c r="E19" s="9">
        <f t="shared" ca="1" si="3"/>
        <v>6</v>
      </c>
      <c r="F19" s="14">
        <f t="shared" ca="1" si="4"/>
        <v>35.515100205740353</v>
      </c>
      <c r="G19" s="14">
        <f t="shared" ca="1" si="5"/>
        <v>103.84055586077335</v>
      </c>
      <c r="H19" s="13">
        <f t="shared" ca="1" si="6"/>
        <v>68.325455655032997</v>
      </c>
      <c r="I19" s="13"/>
      <c r="J19" s="2">
        <v>17</v>
      </c>
      <c r="K19" s="2" t="s">
        <v>23</v>
      </c>
      <c r="L19" s="2"/>
      <c r="Q19" s="6" t="s">
        <v>40</v>
      </c>
      <c r="R19" s="6">
        <f t="shared" ca="1" si="7"/>
        <v>2013</v>
      </c>
      <c r="S19" s="6">
        <f t="shared" ca="1" si="8"/>
        <v>4</v>
      </c>
      <c r="T19" s="6">
        <f t="shared" ca="1" si="9"/>
        <v>78</v>
      </c>
      <c r="U19" s="6">
        <f t="shared" ca="1" si="10"/>
        <v>2</v>
      </c>
    </row>
    <row r="20" spans="1:21" x14ac:dyDescent="0.25">
      <c r="A20" s="8" t="s">
        <v>42</v>
      </c>
      <c r="B20" s="8">
        <f t="shared" ca="1" si="0"/>
        <v>1986</v>
      </c>
      <c r="C20" s="8" t="str">
        <f t="shared" ca="1" si="1"/>
        <v>animációs</v>
      </c>
      <c r="D20" s="8" t="str">
        <f t="shared" ca="1" si="2"/>
        <v>extra hosszú</v>
      </c>
      <c r="E20" s="9">
        <f t="shared" ca="1" si="3"/>
        <v>16</v>
      </c>
      <c r="F20" s="14">
        <f t="shared" ca="1" si="4"/>
        <v>51.467163870691458</v>
      </c>
      <c r="G20" s="14">
        <f t="shared" ca="1" si="5"/>
        <v>202.76360209827047</v>
      </c>
      <c r="H20" s="13">
        <f t="shared" ca="1" si="6"/>
        <v>151.29643822757902</v>
      </c>
      <c r="I20" s="13"/>
      <c r="J20" s="2">
        <v>18</v>
      </c>
      <c r="K20" s="2" t="s">
        <v>24</v>
      </c>
      <c r="L20" s="2"/>
      <c r="Q20" s="6" t="s">
        <v>42</v>
      </c>
      <c r="R20" s="6">
        <f t="shared" ca="1" si="7"/>
        <v>1986</v>
      </c>
      <c r="S20" s="6">
        <f t="shared" ca="1" si="8"/>
        <v>2</v>
      </c>
      <c r="T20" s="6">
        <f t="shared" ca="1" si="9"/>
        <v>147</v>
      </c>
      <c r="U20" s="6">
        <f t="shared" ca="1" si="10"/>
        <v>4</v>
      </c>
    </row>
    <row r="21" spans="1:21" x14ac:dyDescent="0.25">
      <c r="A21" s="8" t="s">
        <v>59</v>
      </c>
      <c r="B21" s="8">
        <f t="shared" ca="1" si="0"/>
        <v>1999</v>
      </c>
      <c r="C21" s="8" t="str">
        <f t="shared" ca="1" si="1"/>
        <v>történelmi</v>
      </c>
      <c r="D21" s="8" t="str">
        <f t="shared" ca="1" si="2"/>
        <v>hosszú</v>
      </c>
      <c r="E21" s="9">
        <f t="shared" ca="1" si="3"/>
        <v>12</v>
      </c>
      <c r="F21" s="14">
        <f t="shared" ca="1" si="4"/>
        <v>47.923999114832519</v>
      </c>
      <c r="G21" s="14">
        <f t="shared" ca="1" si="5"/>
        <v>81.764641143772266</v>
      </c>
      <c r="H21" s="13">
        <f t="shared" ca="1" si="6"/>
        <v>33.840642028939747</v>
      </c>
      <c r="I21" s="13"/>
      <c r="J21" s="2">
        <v>19</v>
      </c>
      <c r="K21" s="2" t="s">
        <v>25</v>
      </c>
      <c r="L21" s="2"/>
      <c r="Q21" s="6" t="s">
        <v>59</v>
      </c>
      <c r="R21" s="6">
        <f t="shared" ca="1" si="7"/>
        <v>1999</v>
      </c>
      <c r="S21" s="6">
        <f t="shared" ca="1" si="8"/>
        <v>25</v>
      </c>
      <c r="T21" s="6">
        <f t="shared" ca="1" si="9"/>
        <v>123</v>
      </c>
      <c r="U21" s="6">
        <f t="shared" ca="1" si="10"/>
        <v>3</v>
      </c>
    </row>
    <row r="22" spans="1:21" x14ac:dyDescent="0.25">
      <c r="A22" s="8" t="s">
        <v>3</v>
      </c>
      <c r="B22" s="8">
        <f t="shared" ca="1" si="0"/>
        <v>2008</v>
      </c>
      <c r="C22" s="8" t="str">
        <f t="shared" ca="1" si="1"/>
        <v>western</v>
      </c>
      <c r="D22" s="8" t="str">
        <f t="shared" ca="1" si="2"/>
        <v>közepes</v>
      </c>
      <c r="E22" s="9">
        <f t="shared" ca="1" si="3"/>
        <v>6</v>
      </c>
      <c r="F22" s="14">
        <f t="shared" ca="1" si="4"/>
        <v>43.357042381688146</v>
      </c>
      <c r="G22" s="14">
        <f t="shared" ca="1" si="5"/>
        <v>142.19494991202509</v>
      </c>
      <c r="H22" s="13">
        <f t="shared" ca="1" si="6"/>
        <v>98.837907530336949</v>
      </c>
      <c r="I22" s="13"/>
      <c r="J22" s="2">
        <v>20</v>
      </c>
      <c r="K22" s="2" t="s">
        <v>26</v>
      </c>
      <c r="L22" s="2"/>
      <c r="Q22" s="6" t="s">
        <v>3</v>
      </c>
      <c r="R22" s="6">
        <f t="shared" ca="1" si="7"/>
        <v>2008</v>
      </c>
      <c r="S22" s="6">
        <f t="shared" ca="1" si="8"/>
        <v>27</v>
      </c>
      <c r="T22" s="6">
        <f t="shared" ca="1" si="9"/>
        <v>80</v>
      </c>
      <c r="U22" s="6">
        <f t="shared" ca="1" si="10"/>
        <v>2</v>
      </c>
    </row>
    <row r="23" spans="1:21" x14ac:dyDescent="0.25">
      <c r="A23" s="8" t="s">
        <v>52</v>
      </c>
      <c r="B23" s="8">
        <f t="shared" ca="1" si="0"/>
        <v>1993</v>
      </c>
      <c r="C23" s="8" t="str">
        <f t="shared" ca="1" si="1"/>
        <v>akció</v>
      </c>
      <c r="D23" s="8" t="str">
        <f t="shared" ca="1" si="2"/>
        <v>hosszú</v>
      </c>
      <c r="E23" s="9">
        <f t="shared" ca="1" si="3"/>
        <v>12</v>
      </c>
      <c r="F23" s="14">
        <f t="shared" ca="1" si="4"/>
        <v>12.030600608495122</v>
      </c>
      <c r="G23" s="14">
        <f t="shared" ca="1" si="5"/>
        <v>36.175455818143782</v>
      </c>
      <c r="H23" s="13">
        <f t="shared" ca="1" si="6"/>
        <v>24.144855209648661</v>
      </c>
      <c r="I23" s="13"/>
      <c r="J23" s="2">
        <v>21</v>
      </c>
      <c r="K23" s="2" t="s">
        <v>27</v>
      </c>
      <c r="L23" s="2"/>
      <c r="Q23" s="6" t="s">
        <v>52</v>
      </c>
      <c r="R23" s="6">
        <f t="shared" ca="1" si="7"/>
        <v>1993</v>
      </c>
      <c r="S23" s="6">
        <f t="shared" ca="1" si="8"/>
        <v>1</v>
      </c>
      <c r="T23" s="6">
        <f t="shared" ca="1" si="9"/>
        <v>126</v>
      </c>
      <c r="U23" s="6">
        <f t="shared" ca="1" si="10"/>
        <v>3</v>
      </c>
    </row>
    <row r="24" spans="1:21" x14ac:dyDescent="0.25">
      <c r="A24" s="8" t="s">
        <v>48</v>
      </c>
      <c r="B24" s="8">
        <f t="shared" ca="1" si="0"/>
        <v>2009</v>
      </c>
      <c r="C24" s="8" t="str">
        <f t="shared" ca="1" si="1"/>
        <v>kaland</v>
      </c>
      <c r="D24" s="8" t="str">
        <f t="shared" ca="1" si="2"/>
        <v>hosszú</v>
      </c>
      <c r="E24" s="9" t="str">
        <f t="shared" ca="1" si="3"/>
        <v>korhatár nélküli</v>
      </c>
      <c r="F24" s="14">
        <f t="shared" ca="1" si="4"/>
        <v>14.621395688590804</v>
      </c>
      <c r="G24" s="14">
        <f t="shared" ca="1" si="5"/>
        <v>38.912577081217755</v>
      </c>
      <c r="H24" s="13">
        <f t="shared" ca="1" si="6"/>
        <v>24.291181392626953</v>
      </c>
      <c r="I24" s="13"/>
      <c r="J24" s="2">
        <v>22</v>
      </c>
      <c r="K24" s="2" t="s">
        <v>28</v>
      </c>
      <c r="L24" s="2"/>
      <c r="Q24" s="6" t="s">
        <v>48</v>
      </c>
      <c r="R24" s="6">
        <f t="shared" ca="1" si="7"/>
        <v>2009</v>
      </c>
      <c r="S24" s="6">
        <f t="shared" ca="1" si="8"/>
        <v>12</v>
      </c>
      <c r="T24" s="6">
        <f t="shared" ca="1" si="9"/>
        <v>135</v>
      </c>
      <c r="U24" s="6">
        <f t="shared" ca="1" si="10"/>
        <v>1</v>
      </c>
    </row>
    <row r="25" spans="1:21" x14ac:dyDescent="0.25">
      <c r="A25" s="8" t="s">
        <v>60</v>
      </c>
      <c r="B25" s="8">
        <f t="shared" ca="1" si="0"/>
        <v>1973</v>
      </c>
      <c r="C25" s="8" t="str">
        <f t="shared" ca="1" si="1"/>
        <v>sport</v>
      </c>
      <c r="D25" s="8" t="str">
        <f t="shared" ca="1" si="2"/>
        <v>közepes</v>
      </c>
      <c r="E25" s="9">
        <f t="shared" ca="1" si="3"/>
        <v>18</v>
      </c>
      <c r="F25" s="14">
        <f t="shared" ca="1" si="4"/>
        <v>1.4032941163922104</v>
      </c>
      <c r="G25" s="14">
        <f t="shared" ca="1" si="5"/>
        <v>1.4814923894023557</v>
      </c>
      <c r="H25" s="13">
        <f t="shared" ca="1" si="6"/>
        <v>7.8198273010145369E-2</v>
      </c>
      <c r="I25" s="13"/>
      <c r="J25" s="2">
        <v>23</v>
      </c>
      <c r="K25" s="2" t="s">
        <v>41</v>
      </c>
      <c r="L25" s="2"/>
      <c r="Q25" s="6" t="s">
        <v>60</v>
      </c>
      <c r="R25" s="6">
        <f t="shared" ca="1" si="7"/>
        <v>1973</v>
      </c>
      <c r="S25" s="6">
        <f t="shared" ca="1" si="8"/>
        <v>23</v>
      </c>
      <c r="T25" s="6">
        <f t="shared" ca="1" si="9"/>
        <v>89</v>
      </c>
      <c r="U25" s="6">
        <f t="shared" ca="1" si="10"/>
        <v>5</v>
      </c>
    </row>
    <row r="26" spans="1:21" x14ac:dyDescent="0.25">
      <c r="H26" s="13"/>
      <c r="I26" s="13"/>
      <c r="J26" s="2">
        <v>24</v>
      </c>
      <c r="K26" s="2" t="s">
        <v>29</v>
      </c>
      <c r="L26" s="2"/>
    </row>
    <row r="27" spans="1:21" x14ac:dyDescent="0.25">
      <c r="C27" s="24" t="s">
        <v>63</v>
      </c>
      <c r="D27" s="24"/>
      <c r="E27" s="24"/>
      <c r="F27" s="12">
        <f ca="1">COUNTIF(E3:E25,$L$3)+COUNTIF($E$3:$E$25,6)</f>
        <v>5</v>
      </c>
      <c r="H27" s="13"/>
      <c r="I27" s="13"/>
      <c r="J27" s="2">
        <v>25</v>
      </c>
      <c r="K27" s="2" t="s">
        <v>30</v>
      </c>
      <c r="L27" s="2"/>
    </row>
    <row r="28" spans="1:21" x14ac:dyDescent="0.25">
      <c r="C28" s="25" t="s">
        <v>64</v>
      </c>
      <c r="D28" s="25"/>
      <c r="E28" s="25"/>
      <c r="F28" s="16">
        <f ca="1">MIN(B3:B25)</f>
        <v>1970</v>
      </c>
      <c r="H28" s="13"/>
      <c r="I28" s="13"/>
      <c r="J28" s="2">
        <v>26</v>
      </c>
      <c r="K28" s="2" t="s">
        <v>10</v>
      </c>
      <c r="L28" s="2"/>
    </row>
    <row r="29" spans="1:21" x14ac:dyDescent="0.25">
      <c r="C29" s="19" t="s">
        <v>68</v>
      </c>
      <c r="D29" s="19"/>
      <c r="E29" s="19"/>
      <c r="F29" s="18">
        <f ca="1">AVERAGE(F3:F25)</f>
        <v>19.663876029137779</v>
      </c>
      <c r="H29" s="13"/>
      <c r="I29" s="13"/>
      <c r="J29" s="2">
        <v>27</v>
      </c>
      <c r="K29" s="2" t="s">
        <v>31</v>
      </c>
      <c r="L29" s="2"/>
    </row>
    <row r="30" spans="1:21" x14ac:dyDescent="0.25">
      <c r="C30" s="20" t="s">
        <v>67</v>
      </c>
      <c r="D30" s="20"/>
      <c r="E30" s="20"/>
      <c r="F30" s="17">
        <f ca="1">MAX(H3:H25)</f>
        <v>151.29643822757902</v>
      </c>
      <c r="J30" s="2">
        <v>28</v>
      </c>
      <c r="K30" s="2" t="s">
        <v>32</v>
      </c>
      <c r="L30" s="2"/>
    </row>
  </sheetData>
  <sheetProtection algorithmName="SHA-512" hashValue="CLlCt2BkI+FNLmgw44q8djH8PGjc5h9ZW4EGuZUOw6jW2/JTBX+tAuvIYc000l7tqtYS4wcm4FSb8F9OQOWaqA==" saltValue="e/Qd13b1qtrfKzM77nFyyA==" spinCount="100000" sheet="1" objects="1" scenarios="1" selectLockedCells="1" selectUnlockedCells="1"/>
  <mergeCells count="6">
    <mergeCell ref="C29:E29"/>
    <mergeCell ref="C30:E30"/>
    <mergeCell ref="N2:O2"/>
    <mergeCell ref="A1:G1"/>
    <mergeCell ref="C27:E27"/>
    <mergeCell ref="C28:E2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filmek-feladat</vt:lpstr>
      <vt:lpstr>filmek-megoldás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jt</cp:lastModifiedBy>
  <dcterms:created xsi:type="dcterms:W3CDTF">2020-03-28T18:40:49Z</dcterms:created>
  <dcterms:modified xsi:type="dcterms:W3CDTF">2020-06-07T17:54:21Z</dcterms:modified>
</cp:coreProperties>
</file>